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6275" windowHeight="57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Sheet1!$A$1:$J$78</definedName>
    <definedName name="_xlnm.Print_Area" localSheetId="1">Sheet2!$A$1:$H$139</definedName>
  </definedNames>
  <calcPr calcId="144525"/>
</workbook>
</file>

<file path=xl/calcChain.xml><?xml version="1.0" encoding="utf-8"?>
<calcChain xmlns="http://schemas.openxmlformats.org/spreadsheetml/2006/main">
  <c r="F136" i="2" l="1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36" i="2" s="1"/>
  <c r="F116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F94" i="2"/>
  <c r="F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F72" i="2"/>
  <c r="F70" i="2"/>
  <c r="G69" i="2"/>
  <c r="G68" i="2"/>
  <c r="G67" i="2"/>
  <c r="G66" i="2"/>
  <c r="G65" i="2"/>
  <c r="G64" i="2"/>
  <c r="G63" i="2"/>
  <c r="G62" i="2"/>
  <c r="G61" i="2"/>
  <c r="G60" i="2"/>
  <c r="G59" i="2"/>
  <c r="G13" i="2" s="1"/>
  <c r="G58" i="2"/>
  <c r="G57" i="2"/>
  <c r="G56" i="2"/>
  <c r="G55" i="2"/>
  <c r="G9" i="2" s="1"/>
  <c r="G54" i="2"/>
  <c r="G53" i="2"/>
  <c r="G52" i="2"/>
  <c r="F50" i="2"/>
  <c r="F48" i="2"/>
  <c r="G47" i="2"/>
  <c r="G46" i="2"/>
  <c r="G23" i="2" s="1"/>
  <c r="G45" i="2"/>
  <c r="G44" i="2"/>
  <c r="G43" i="2"/>
  <c r="G42" i="2"/>
  <c r="G19" i="2" s="1"/>
  <c r="G41" i="2"/>
  <c r="G40" i="2"/>
  <c r="G16" i="2" s="1"/>
  <c r="G39" i="2"/>
  <c r="G38" i="2"/>
  <c r="G37" i="2"/>
  <c r="G36" i="2"/>
  <c r="G35" i="2"/>
  <c r="G34" i="2"/>
  <c r="G11" i="2" s="1"/>
  <c r="G33" i="2"/>
  <c r="G32" i="2"/>
  <c r="G31" i="2"/>
  <c r="G30" i="2"/>
  <c r="G7" i="2" s="1"/>
  <c r="G29" i="2"/>
  <c r="F27" i="2"/>
  <c r="E25" i="2"/>
  <c r="G24" i="2"/>
  <c r="F24" i="2"/>
  <c r="E24" i="2"/>
  <c r="F23" i="2"/>
  <c r="E23" i="2"/>
  <c r="G22" i="2"/>
  <c r="F22" i="2"/>
  <c r="E22" i="2"/>
  <c r="F21" i="2"/>
  <c r="E21" i="2"/>
  <c r="G20" i="2"/>
  <c r="F20" i="2"/>
  <c r="E20" i="2"/>
  <c r="F19" i="2"/>
  <c r="E19" i="2"/>
  <c r="F18" i="2"/>
  <c r="E18" i="2"/>
  <c r="F17" i="2"/>
  <c r="E17" i="2"/>
  <c r="F16" i="2"/>
  <c r="E16" i="2"/>
  <c r="G15" i="2"/>
  <c r="F15" i="2"/>
  <c r="E15" i="2"/>
  <c r="G14" i="2"/>
  <c r="F14" i="2"/>
  <c r="E14" i="2"/>
  <c r="F13" i="2"/>
  <c r="E13" i="2"/>
  <c r="G12" i="2"/>
  <c r="F12" i="2"/>
  <c r="E12" i="2"/>
  <c r="F11" i="2"/>
  <c r="E11" i="2"/>
  <c r="G10" i="2"/>
  <c r="F10" i="2"/>
  <c r="E10" i="2"/>
  <c r="F9" i="2"/>
  <c r="E9" i="2"/>
  <c r="G8" i="2"/>
  <c r="F8" i="2"/>
  <c r="E8" i="2"/>
  <c r="F7" i="2"/>
  <c r="E7" i="2"/>
  <c r="F6" i="2"/>
  <c r="E6" i="2"/>
  <c r="F4" i="2"/>
  <c r="G18" i="2" l="1"/>
  <c r="G92" i="2"/>
  <c r="G6" i="2"/>
  <c r="F25" i="2"/>
  <c r="G21" i="2"/>
  <c r="G17" i="2"/>
  <c r="G48" i="2"/>
  <c r="G70" i="2"/>
  <c r="G25" i="2" l="1"/>
  <c r="P68" i="1" l="1"/>
  <c r="Q68" i="1"/>
  <c r="N68" i="1"/>
  <c r="O68" i="1"/>
  <c r="M9" i="1"/>
  <c r="L68" i="1"/>
  <c r="M68" i="1"/>
  <c r="L21" i="1"/>
  <c r="M21" i="1"/>
  <c r="M20" i="1" l="1"/>
  <c r="D75" i="1"/>
  <c r="C75" i="1"/>
  <c r="D74" i="1"/>
  <c r="C74" i="1"/>
  <c r="D73" i="1"/>
  <c r="C73" i="1"/>
  <c r="R72" i="1"/>
  <c r="Q72" i="1"/>
  <c r="N72" i="1"/>
  <c r="M72" i="1"/>
  <c r="L72" i="1"/>
  <c r="K72" i="1"/>
  <c r="J72" i="1"/>
  <c r="I72" i="1"/>
  <c r="H72" i="1"/>
  <c r="G72" i="1"/>
  <c r="F72" i="1"/>
  <c r="E72" i="1"/>
  <c r="C72" i="1" s="1"/>
  <c r="D72" i="1"/>
  <c r="D71" i="1"/>
  <c r="C71" i="1"/>
  <c r="D70" i="1"/>
  <c r="C70" i="1"/>
  <c r="D69" i="1"/>
  <c r="C69" i="1"/>
  <c r="K68" i="1"/>
  <c r="J68" i="1"/>
  <c r="I68" i="1"/>
  <c r="H68" i="1"/>
  <c r="G68" i="1"/>
  <c r="F68" i="1"/>
  <c r="E68" i="1"/>
  <c r="D68" i="1"/>
  <c r="D67" i="1"/>
  <c r="C67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C66" i="1"/>
  <c r="D65" i="1"/>
  <c r="C65" i="1"/>
  <c r="D64" i="1"/>
  <c r="C64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D52" i="1"/>
  <c r="C52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0" i="1"/>
  <c r="C50" i="1"/>
  <c r="D49" i="1"/>
  <c r="C49" i="1"/>
  <c r="D48" i="1"/>
  <c r="C48" i="1"/>
  <c r="D47" i="1"/>
  <c r="C47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5" i="1"/>
  <c r="C45" i="1"/>
  <c r="D44" i="1"/>
  <c r="C44" i="1"/>
  <c r="D43" i="1"/>
  <c r="C43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1" i="1"/>
  <c r="C41" i="1"/>
  <c r="D40" i="1"/>
  <c r="C40" i="1"/>
  <c r="D39" i="1"/>
  <c r="C39" i="1"/>
  <c r="D38" i="1"/>
  <c r="C38" i="1"/>
  <c r="D37" i="1"/>
  <c r="C37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5" i="1"/>
  <c r="C35" i="1"/>
  <c r="D34" i="1"/>
  <c r="C34" i="1"/>
  <c r="D33" i="1"/>
  <c r="C33" i="1"/>
  <c r="R32" i="1"/>
  <c r="Q32" i="1"/>
  <c r="P32" i="1"/>
  <c r="O32" i="1"/>
  <c r="N32" i="1"/>
  <c r="M32" i="1"/>
  <c r="L32" i="1"/>
  <c r="L20" i="1" s="1"/>
  <c r="K32" i="1"/>
  <c r="J32" i="1"/>
  <c r="I32" i="1"/>
  <c r="H32" i="1"/>
  <c r="G32" i="1"/>
  <c r="F32" i="1"/>
  <c r="E32" i="1"/>
  <c r="D31" i="1"/>
  <c r="C31" i="1"/>
  <c r="D30" i="1"/>
  <c r="C30" i="1"/>
  <c r="D29" i="1"/>
  <c r="C29" i="1"/>
  <c r="D28" i="1"/>
  <c r="C28" i="1"/>
  <c r="D27" i="1"/>
  <c r="C27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5" i="1"/>
  <c r="C25" i="1"/>
  <c r="D24" i="1"/>
  <c r="C24" i="1"/>
  <c r="D23" i="1"/>
  <c r="C23" i="1"/>
  <c r="D22" i="1"/>
  <c r="C22" i="1"/>
  <c r="R21" i="1"/>
  <c r="Q21" i="1"/>
  <c r="P21" i="1"/>
  <c r="O21" i="1"/>
  <c r="N21" i="1"/>
  <c r="K21" i="1"/>
  <c r="J21" i="1"/>
  <c r="I21" i="1"/>
  <c r="H21" i="1"/>
  <c r="G21" i="1"/>
  <c r="F21" i="1"/>
  <c r="E21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1" i="1"/>
  <c r="C11" i="1"/>
  <c r="D10" i="1"/>
  <c r="C10" i="1"/>
  <c r="D8" i="1"/>
  <c r="C8" i="1"/>
  <c r="D51" i="1" l="1"/>
  <c r="D42" i="1"/>
  <c r="D32" i="1"/>
  <c r="C36" i="1"/>
  <c r="C68" i="1"/>
  <c r="C53" i="1"/>
  <c r="C42" i="1"/>
  <c r="C21" i="1"/>
  <c r="D63" i="1"/>
  <c r="C63" i="1"/>
  <c r="D66" i="1"/>
  <c r="N20" i="1"/>
  <c r="N9" i="1" s="1"/>
  <c r="O20" i="1"/>
  <c r="O9" i="1" s="1"/>
  <c r="C51" i="1"/>
  <c r="C46" i="1"/>
  <c r="D46" i="1"/>
  <c r="J20" i="1"/>
  <c r="G20" i="1"/>
  <c r="G9" i="1" s="1"/>
  <c r="D36" i="1"/>
  <c r="R20" i="1"/>
  <c r="R9" i="1" s="1"/>
  <c r="K20" i="1"/>
  <c r="C32" i="1"/>
  <c r="I20" i="1"/>
  <c r="I9" i="1" s="1"/>
  <c r="Q20" i="1"/>
  <c r="Q9" i="1" s="1"/>
  <c r="D26" i="1"/>
  <c r="C26" i="1"/>
  <c r="D21" i="1"/>
  <c r="H20" i="1"/>
  <c r="H9" i="1" s="1"/>
  <c r="P20" i="1"/>
  <c r="P9" i="1" s="1"/>
  <c r="F20" i="1"/>
  <c r="F9" i="1" s="1"/>
  <c r="K9" i="1"/>
  <c r="C12" i="1"/>
  <c r="J9" i="1"/>
  <c r="D12" i="1"/>
  <c r="E20" i="1"/>
  <c r="D20" i="1" l="1"/>
  <c r="L9" i="1"/>
  <c r="D9" i="1" s="1"/>
  <c r="C20" i="1"/>
  <c r="E9" i="1"/>
  <c r="C9" i="1" s="1"/>
</calcChain>
</file>

<file path=xl/sharedStrings.xml><?xml version="1.0" encoding="utf-8"?>
<sst xmlns="http://schemas.openxmlformats.org/spreadsheetml/2006/main" count="142" uniqueCount="106">
  <si>
    <t>Данс</t>
  </si>
  <si>
    <t>Үзүүлэлт</t>
  </si>
  <si>
    <t>ЭМБ-уудын 10сарын нэгтгэл</t>
  </si>
  <si>
    <t>1.Эрүүл мэндийн газар</t>
  </si>
  <si>
    <t>2. Нэгдсэн эмнэлэг</t>
  </si>
  <si>
    <t>З.Бор-Өндөр ХНЭмнэлэг</t>
  </si>
  <si>
    <t>4.УАУТөв</t>
  </si>
  <si>
    <t>5.Зооноз</t>
  </si>
  <si>
    <t>6.Биндэр СДЭ /............/</t>
  </si>
  <si>
    <t>7. Бэрх  СДЭ /............/</t>
  </si>
  <si>
    <t>100180020001</t>
  </si>
  <si>
    <t>100180020006</t>
  </si>
  <si>
    <t>дансны дугаар</t>
  </si>
  <si>
    <t>100180020003</t>
  </si>
  <si>
    <t>100180020005</t>
  </si>
  <si>
    <t>100181020001</t>
  </si>
  <si>
    <t>100182820001</t>
  </si>
  <si>
    <t>Төлөвлөгөө</t>
  </si>
  <si>
    <t>Гүйцэтгэл</t>
  </si>
  <si>
    <t>Мөнгөн хөрөнгийн эхний үлдэгдэл</t>
  </si>
  <si>
    <t>Мөнгөн хөрөнгийн эцсийн үлдэгдэл</t>
  </si>
  <si>
    <t>АВЛАГА</t>
  </si>
  <si>
    <t>ӨГЛӨГ</t>
  </si>
  <si>
    <t>НИЙТ ОРЛОГО</t>
  </si>
  <si>
    <t>Улсын төсвөөс санхүүжих</t>
  </si>
  <si>
    <t>ЭМДСангаас санхүүжих</t>
  </si>
  <si>
    <t>Үндсэн үйл ажиллагааны орлого</t>
  </si>
  <si>
    <t>Туслах үйл ажиллагааны орлого</t>
  </si>
  <si>
    <t>Даатгалын төлбөр /лист/</t>
  </si>
  <si>
    <t>НДЗ орлого</t>
  </si>
  <si>
    <t>Тендерийн орлого</t>
  </si>
  <si>
    <t>НИЙТ ЗАРЛАГА</t>
  </si>
  <si>
    <t>Цалин хөлс нэмэгдэл урамшуулал</t>
  </si>
  <si>
    <t>Үндсэн цалин</t>
  </si>
  <si>
    <t>Нэмэгдэл</t>
  </si>
  <si>
    <t>Унаа хоолны хөнгөлөлт</t>
  </si>
  <si>
    <t>Урамшуулал</t>
  </si>
  <si>
    <t>Ажил олгогчоос төлөх НДШ</t>
  </si>
  <si>
    <t>Тэтгэврийн даатгал</t>
  </si>
  <si>
    <t>Тэтгэмжийн даатгал</t>
  </si>
  <si>
    <t>ҮОМШӨ-ний даатгал</t>
  </si>
  <si>
    <t>Ажилгүйдлийн даатгал</t>
  </si>
  <si>
    <t>Эрүүл мэндийн даатгал</t>
  </si>
  <si>
    <t xml:space="preserve">Байр ашиглалттай холбоотой </t>
  </si>
  <si>
    <t>Гэрэл цахилгаан</t>
  </si>
  <si>
    <t>Түлш халаалт</t>
  </si>
  <si>
    <t>Цэвэр, бохир ус</t>
  </si>
  <si>
    <t>Хангамж, бараа материалын зардал</t>
  </si>
  <si>
    <t>Бичиг хэрэг</t>
  </si>
  <si>
    <t>Тээвэр шатахуун</t>
  </si>
  <si>
    <t>Шуудан холбоо интернет</t>
  </si>
  <si>
    <t>Хог хаягдал зайлуулах</t>
  </si>
  <si>
    <t>Бага үнэтэй түргэн элэгдэх зүйл</t>
  </si>
  <si>
    <t>Нормативт зардал</t>
  </si>
  <si>
    <t>Эм бэлдмэл, эмнэлгийн хэрэгсэл</t>
  </si>
  <si>
    <t>Хоол</t>
  </si>
  <si>
    <t>Нормын хувцас, зөөлөн эдлэл</t>
  </si>
  <si>
    <t>Эд хогшил, урсгал засвар</t>
  </si>
  <si>
    <t>Багаж хэрэгсэл</t>
  </si>
  <si>
    <t>Тавилга</t>
  </si>
  <si>
    <t>Хөдөлмөр хамгааллын хэрэгсэл</t>
  </si>
  <si>
    <t>Урсгал засвар</t>
  </si>
  <si>
    <t>Томилолт зочны зардал</t>
  </si>
  <si>
    <t>Дотоод албан томилолт</t>
  </si>
  <si>
    <t>Бусдаар гүйцэтгүүлэх ажил, үйлчилгээ</t>
  </si>
  <si>
    <t xml:space="preserve">Бусад нийтлэг хураамж </t>
  </si>
  <si>
    <t>Аудит баталгаажуулалт</t>
  </si>
  <si>
    <t>Даатгал</t>
  </si>
  <si>
    <t xml:space="preserve">Тээврийн хэрэгслийн татвар </t>
  </si>
  <si>
    <t>Тээврийн хэрэгслийн оношлогоо</t>
  </si>
  <si>
    <t>Мэдээлэл технологийн үйлчилгээ</t>
  </si>
  <si>
    <t>Газрын төлбөр</t>
  </si>
  <si>
    <t xml:space="preserve">Банк санхүүгийн төлбөр </t>
  </si>
  <si>
    <t>Улсын мэдээллийн маягт хэвлүүлэх</t>
  </si>
  <si>
    <t>Бараа үйлчилгээний бусад зардал</t>
  </si>
  <si>
    <t>Хичээл үйлдвэрлэлийн дадлага</t>
  </si>
  <si>
    <t>Төвлөрүүлэг шилжүүлэг</t>
  </si>
  <si>
    <t>Ажил олгогчоос олгох тэтгэмж</t>
  </si>
  <si>
    <t>Тэтгэвэрт гарахад олгох тэтгэмж</t>
  </si>
  <si>
    <t>Хөдөө орон нутагт тогтвор суурьшилтай</t>
  </si>
  <si>
    <t>Нэг удаагийн тэтгэмж</t>
  </si>
  <si>
    <t>АЖИЛЧДЫН ТОО</t>
  </si>
  <si>
    <t xml:space="preserve">Удирдах </t>
  </si>
  <si>
    <t>Гүйцэтгэх</t>
  </si>
  <si>
    <t>Үйлчлэх</t>
  </si>
  <si>
    <t>Тамга</t>
  </si>
  <si>
    <t>ЭРҮҮЛ МЭНДИЙН ГАЗРИЙН ДАРГА                                   ......................./      Ц. ГЭРЭЛМАА               /</t>
  </si>
  <si>
    <t>ЭРҮҮЛ МЭНДИЙН ГАЗРИЙН ЭДИЙН ЗАСАГЧ..............................           ../    Ч. БАТЦЭЦЭГ                /</t>
  </si>
  <si>
    <t>2019 .оны 02 р сарын 2-ны өдөр</t>
  </si>
  <si>
    <t>../../....он</t>
  </si>
  <si>
    <t>Байгууллагын дансны дугаар</t>
  </si>
  <si>
    <t>Хөтөлбөр</t>
  </si>
  <si>
    <t>Зориулалт</t>
  </si>
  <si>
    <t>эдийн засгийн ангилал</t>
  </si>
  <si>
    <t>Тухайн сарын эхний үлдэгдэл</t>
  </si>
  <si>
    <t xml:space="preserve"> Авлага Өглөг /өсөлт/+/бууралт/-/</t>
  </si>
  <si>
    <t>Тухайн сарын эцсийн үлдэгдэл</t>
  </si>
  <si>
    <t>Тайлбар</t>
  </si>
  <si>
    <t>1001800</t>
  </si>
  <si>
    <t>нийт</t>
  </si>
  <si>
    <t>100182720001</t>
  </si>
  <si>
    <t>ЭРҮҮЛ МЭНДИЙН ГАЗРИЙН ДАРГА                                   ......................./      Ц. ГЭРЭЛМАА       /</t>
  </si>
  <si>
    <t>ЭРҮҮЛ МЭНДИЙН ГАЗРИЙН ЭДИЙН ЗАСАГЧ............................... ..../     Ч. БАТЦЭЦЭГ                          /</t>
  </si>
  <si>
    <t>ХЭНТИЙ АЙМГИЙН ӨР, АВЛАГЫН ӨӨРЧЛӨЛТ 2019.оны 01 сар</t>
  </si>
  <si>
    <t>ХЭНТИЙ .АЙМГИЙН ЭРҮҮЛ МЭНДИЙН БАЙГУУЛЛАГУУДЫН   01-Р САРЫН ТӨСВИЙН ГҮЙЦЭТГЭЛИЙН МЭДЭЭ</t>
  </si>
  <si>
    <t xml:space="preserve">ЗГазрын 382- дугаар тогтоолор цалин нэмэгдсэнтэй холбоотой  цалингийн батлагсан төсөв хүрэлцэхгүй татвар, НДШимтгэлд өр үүссэн.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</si>
</sst>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₮_-;\-* #,##0.00_₮_-;_-* &quot;-&quot;??_₮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  <charset val="204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  <charset val="204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49" fontId="2" fillId="0" borderId="0" xfId="0" applyNumberFormat="1" applyFont="1"/>
    <xf numFmtId="0" fontId="2" fillId="0" borderId="7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164" fontId="2" fillId="0" borderId="6" xfId="0" applyNumberFormat="1" applyFont="1" applyBorder="1"/>
    <xf numFmtId="43" fontId="2" fillId="0" borderId="6" xfId="1" applyFont="1" applyBorder="1"/>
    <xf numFmtId="43" fontId="2" fillId="0" borderId="0" xfId="1" applyFont="1"/>
    <xf numFmtId="43" fontId="2" fillId="3" borderId="6" xfId="1" applyFont="1" applyFill="1" applyBorder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/>
    <xf numFmtId="164" fontId="2" fillId="4" borderId="6" xfId="0" applyNumberFormat="1" applyFont="1" applyFill="1" applyBorder="1"/>
    <xf numFmtId="43" fontId="4" fillId="4" borderId="6" xfId="1" applyFont="1" applyFill="1" applyBorder="1"/>
    <xf numFmtId="43" fontId="2" fillId="4" borderId="0" xfId="1" applyFont="1" applyFill="1"/>
    <xf numFmtId="0" fontId="2" fillId="4" borderId="0" xfId="0" applyFont="1" applyFill="1"/>
    <xf numFmtId="43" fontId="5" fillId="0" borderId="6" xfId="1" applyFont="1" applyBorder="1"/>
    <xf numFmtId="0" fontId="2" fillId="5" borderId="6" xfId="0" applyFont="1" applyFill="1" applyBorder="1" applyAlignment="1">
      <alignment horizontal="center" vertical="center"/>
    </xf>
    <xf numFmtId="0" fontId="4" fillId="5" borderId="6" xfId="0" applyFont="1" applyFill="1" applyBorder="1"/>
    <xf numFmtId="164" fontId="2" fillId="5" borderId="6" xfId="0" applyNumberFormat="1" applyFont="1" applyFill="1" applyBorder="1"/>
    <xf numFmtId="43" fontId="4" fillId="5" borderId="6" xfId="1" applyFont="1" applyFill="1" applyBorder="1"/>
    <xf numFmtId="0" fontId="3" fillId="6" borderId="6" xfId="0" applyFont="1" applyFill="1" applyBorder="1" applyAlignment="1">
      <alignment horizontal="right"/>
    </xf>
    <xf numFmtId="0" fontId="3" fillId="6" borderId="6" xfId="0" applyFont="1" applyFill="1" applyBorder="1"/>
    <xf numFmtId="164" fontId="2" fillId="2" borderId="6" xfId="0" applyNumberFormat="1" applyFont="1" applyFill="1" applyBorder="1"/>
    <xf numFmtId="43" fontId="3" fillId="6" borderId="6" xfId="1" applyFont="1" applyFill="1" applyBorder="1"/>
    <xf numFmtId="43" fontId="3" fillId="0" borderId="0" xfId="1" applyFont="1"/>
    <xf numFmtId="0" fontId="2" fillId="0" borderId="6" xfId="0" applyFont="1" applyBorder="1" applyAlignment="1"/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/>
    <xf numFmtId="164" fontId="2" fillId="0" borderId="0" xfId="0" applyNumberFormat="1" applyFont="1" applyBorder="1"/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43" fontId="2" fillId="0" borderId="0" xfId="0" applyNumberFormat="1" applyFont="1"/>
    <xf numFmtId="0" fontId="3" fillId="2" borderId="6" xfId="0" applyFont="1" applyFill="1" applyBorder="1"/>
    <xf numFmtId="43" fontId="3" fillId="2" borderId="6" xfId="1" applyFont="1" applyFill="1" applyBorder="1"/>
    <xf numFmtId="43" fontId="3" fillId="2" borderId="0" xfId="1" applyFont="1" applyFill="1"/>
    <xf numFmtId="0" fontId="3" fillId="2" borderId="0" xfId="0" applyFont="1" applyFill="1"/>
    <xf numFmtId="164" fontId="3" fillId="2" borderId="6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43" fontId="3" fillId="0" borderId="6" xfId="1" applyFont="1" applyBorder="1"/>
    <xf numFmtId="0" fontId="7" fillId="0" borderId="10" xfId="0" applyFont="1" applyBorder="1" applyAlignment="1">
      <alignment horizontal="center"/>
    </xf>
    <xf numFmtId="14" fontId="8" fillId="0" borderId="0" xfId="0" applyNumberFormat="1" applyFont="1" applyAlignment="1">
      <alignment horizontal="right"/>
    </xf>
    <xf numFmtId="49" fontId="4" fillId="0" borderId="6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2" applyNumberFormat="1" applyFont="1" applyBorder="1" applyAlignment="1">
      <alignment horizontal="center" vertical="center" wrapText="1"/>
    </xf>
    <xf numFmtId="0" fontId="4" fillId="0" borderId="6" xfId="2" applyNumberFormat="1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wrapText="1"/>
    </xf>
    <xf numFmtId="49" fontId="9" fillId="0" borderId="11" xfId="0" applyNumberFormat="1" applyFont="1" applyBorder="1" applyAlignment="1">
      <alignment horizontal="center" wrapText="1"/>
    </xf>
    <xf numFmtId="49" fontId="9" fillId="0" borderId="5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164" fontId="4" fillId="0" borderId="6" xfId="1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5" fillId="0" borderId="13" xfId="3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164" fontId="5" fillId="0" borderId="14" xfId="1" applyNumberFormat="1" applyFont="1" applyBorder="1" applyAlignment="1">
      <alignment horizontal="center"/>
    </xf>
    <xf numFmtId="49" fontId="5" fillId="0" borderId="16" xfId="3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49" fontId="5" fillId="0" borderId="19" xfId="3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164" fontId="5" fillId="0" borderId="6" xfId="1" applyNumberFormat="1" applyFont="1" applyBorder="1" applyAlignment="1">
      <alignment horizontal="center"/>
    </xf>
    <xf numFmtId="164" fontId="5" fillId="0" borderId="14" xfId="1" applyNumberFormat="1" applyFont="1" applyBorder="1" applyAlignment="1">
      <alignment horizontal="left"/>
    </xf>
    <xf numFmtId="2" fontId="2" fillId="0" borderId="6" xfId="0" applyNumberFormat="1" applyFont="1" applyBorder="1"/>
    <xf numFmtId="0" fontId="5" fillId="0" borderId="15" xfId="0" applyFont="1" applyBorder="1" applyAlignment="1">
      <alignment horizontal="left" vertical="center" wrapText="1"/>
    </xf>
    <xf numFmtId="164" fontId="5" fillId="0" borderId="6" xfId="1" applyNumberFormat="1" applyFont="1" applyBorder="1" applyAlignment="1">
      <alignment horizontal="left"/>
    </xf>
    <xf numFmtId="0" fontId="5" fillId="0" borderId="17" xfId="0" applyFont="1" applyBorder="1" applyAlignment="1">
      <alignment horizontal="left" vertical="center" wrapText="1"/>
    </xf>
    <xf numFmtId="164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left"/>
    </xf>
    <xf numFmtId="164" fontId="5" fillId="0" borderId="24" xfId="1" applyNumberFormat="1" applyFont="1" applyBorder="1" applyAlignment="1">
      <alignment horizontal="center"/>
    </xf>
    <xf numFmtId="0" fontId="5" fillId="0" borderId="23" xfId="0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horizontal="center" wrapText="1"/>
    </xf>
    <xf numFmtId="0" fontId="5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wrapText="1"/>
    </xf>
    <xf numFmtId="0" fontId="2" fillId="0" borderId="0" xfId="0" applyFont="1" applyAlignment="1"/>
    <xf numFmtId="164" fontId="3" fillId="0" borderId="6" xfId="0" applyNumberFormat="1" applyFont="1" applyBorder="1"/>
  </cellXfs>
  <cellStyles count="4">
    <cellStyle name="Comma" xfId="1" builtinId="3"/>
    <cellStyle name="Comma 2" xfId="2"/>
    <cellStyle name="Currency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78"/>
  <sheetViews>
    <sheetView tabSelected="1" topLeftCell="B1" workbookViewId="0">
      <selection activeCell="O11" sqref="O11"/>
    </sheetView>
  </sheetViews>
  <sheetFormatPr defaultRowHeight="12" x14ac:dyDescent="0.2"/>
  <cols>
    <col min="1" max="1" width="7.42578125" style="1" customWidth="1"/>
    <col min="2" max="2" width="21.5703125" style="1" customWidth="1"/>
    <col min="3" max="3" width="15" style="1" customWidth="1"/>
    <col min="4" max="4" width="15.85546875" style="1" customWidth="1"/>
    <col min="5" max="5" width="14.85546875" style="1" customWidth="1"/>
    <col min="6" max="6" width="14.7109375" style="1" customWidth="1"/>
    <col min="7" max="7" width="15" style="1" customWidth="1"/>
    <col min="8" max="8" width="14.7109375" style="1" customWidth="1"/>
    <col min="9" max="10" width="15.28515625" style="1" customWidth="1"/>
    <col min="11" max="11" width="14.85546875" style="1" customWidth="1"/>
    <col min="12" max="12" width="14.7109375" style="1" customWidth="1"/>
    <col min="13" max="13" width="15.7109375" style="1" customWidth="1"/>
    <col min="14" max="14" width="15.42578125" style="1" customWidth="1"/>
    <col min="15" max="15" width="15.5703125" style="1" customWidth="1"/>
    <col min="16" max="17" width="15" style="1" customWidth="1"/>
    <col min="18" max="18" width="16" style="1" customWidth="1"/>
    <col min="19" max="16384" width="9.140625" style="1"/>
  </cols>
  <sheetData>
    <row r="2" spans="1:31" x14ac:dyDescent="0.2">
      <c r="E2" s="2" t="s">
        <v>104</v>
      </c>
    </row>
    <row r="3" spans="1:31" ht="9.75" customHeight="1" x14ac:dyDescent="0.2"/>
    <row r="4" spans="1:31" ht="16.5" customHeight="1" x14ac:dyDescent="0.2">
      <c r="B4" s="1" t="s">
        <v>88</v>
      </c>
    </row>
    <row r="5" spans="1:31" x14ac:dyDescent="0.2">
      <c r="A5" s="41" t="s">
        <v>0</v>
      </c>
      <c r="B5" s="41" t="s">
        <v>1</v>
      </c>
      <c r="C5" s="43" t="s">
        <v>2</v>
      </c>
      <c r="D5" s="44"/>
      <c r="E5" s="47" t="s">
        <v>3</v>
      </c>
      <c r="F5" s="48"/>
      <c r="G5" s="47" t="s">
        <v>4</v>
      </c>
      <c r="H5" s="48"/>
      <c r="I5" s="47" t="s">
        <v>5</v>
      </c>
      <c r="J5" s="48"/>
      <c r="K5" s="52" t="s">
        <v>6</v>
      </c>
      <c r="L5" s="52"/>
      <c r="M5" s="52" t="s">
        <v>7</v>
      </c>
      <c r="N5" s="52"/>
      <c r="O5" s="52" t="s">
        <v>8</v>
      </c>
      <c r="P5" s="52"/>
      <c r="Q5" s="52" t="s">
        <v>9</v>
      </c>
      <c r="R5" s="52"/>
    </row>
    <row r="6" spans="1:31" x14ac:dyDescent="0.2">
      <c r="A6" s="42"/>
      <c r="B6" s="42"/>
      <c r="C6" s="45"/>
      <c r="D6" s="46"/>
      <c r="E6" s="49" t="s">
        <v>10</v>
      </c>
      <c r="F6" s="50"/>
      <c r="G6" s="49" t="s">
        <v>11</v>
      </c>
      <c r="H6" s="50"/>
      <c r="I6" s="49" t="s">
        <v>12</v>
      </c>
      <c r="J6" s="50"/>
      <c r="K6" s="53" t="s">
        <v>13</v>
      </c>
      <c r="L6" s="53"/>
      <c r="M6" s="49" t="s">
        <v>14</v>
      </c>
      <c r="N6" s="50"/>
      <c r="O6" s="49" t="s">
        <v>15</v>
      </c>
      <c r="P6" s="50"/>
      <c r="Q6" s="49" t="s">
        <v>16</v>
      </c>
      <c r="R6" s="50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1" x14ac:dyDescent="0.2">
      <c r="A7" s="4"/>
      <c r="B7" s="4"/>
      <c r="C7" s="4"/>
      <c r="D7" s="4"/>
      <c r="E7" s="5" t="s">
        <v>17</v>
      </c>
      <c r="F7" s="5" t="s">
        <v>18</v>
      </c>
      <c r="G7" s="5" t="s">
        <v>17</v>
      </c>
      <c r="H7" s="5" t="s">
        <v>18</v>
      </c>
      <c r="I7" s="5" t="s">
        <v>17</v>
      </c>
      <c r="J7" s="5" t="s">
        <v>18</v>
      </c>
      <c r="K7" s="5" t="s">
        <v>17</v>
      </c>
      <c r="L7" s="5" t="s">
        <v>18</v>
      </c>
      <c r="M7" s="6" t="s">
        <v>17</v>
      </c>
      <c r="N7" s="5" t="s">
        <v>18</v>
      </c>
      <c r="O7" s="5" t="s">
        <v>17</v>
      </c>
      <c r="P7" s="5" t="s">
        <v>18</v>
      </c>
      <c r="Q7" s="5" t="s">
        <v>17</v>
      </c>
      <c r="R7" s="5" t="s">
        <v>18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1" x14ac:dyDescent="0.2">
      <c r="A8" s="7"/>
      <c r="B8" s="8" t="s">
        <v>19</v>
      </c>
      <c r="C8" s="9">
        <f>SUM(E8+G8+I8+K8+M8+O8+Q8)</f>
        <v>0</v>
      </c>
      <c r="D8" s="9">
        <f>SUM(F8+H8+J8+L8+N8+P8+R8)</f>
        <v>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 x14ac:dyDescent="0.2">
      <c r="A9" s="7"/>
      <c r="B9" s="8" t="s">
        <v>20</v>
      </c>
      <c r="C9" s="9">
        <f t="shared" ref="C9:D74" si="0">SUM(E9+G9+I9+K9+M9+O9+Q9)</f>
        <v>0</v>
      </c>
      <c r="D9" s="9">
        <f t="shared" si="0"/>
        <v>67665479.100000024</v>
      </c>
      <c r="E9" s="10">
        <f t="shared" ref="E9:I9" si="1">E12-E20</f>
        <v>0</v>
      </c>
      <c r="F9" s="10">
        <f t="shared" si="1"/>
        <v>3510905</v>
      </c>
      <c r="G9" s="10">
        <f t="shared" si="1"/>
        <v>0</v>
      </c>
      <c r="H9" s="10">
        <f t="shared" si="1"/>
        <v>8189925.1000000238</v>
      </c>
      <c r="I9" s="10">
        <f t="shared" si="1"/>
        <v>0</v>
      </c>
      <c r="J9" s="12">
        <f>J12-J20</f>
        <v>31251575</v>
      </c>
      <c r="K9" s="10">
        <f t="shared" ref="K9:R9" si="2">K12-K20</f>
        <v>0</v>
      </c>
      <c r="L9" s="12">
        <f t="shared" si="2"/>
        <v>10815092</v>
      </c>
      <c r="M9" s="12">
        <f t="shared" si="2"/>
        <v>0</v>
      </c>
      <c r="N9" s="12">
        <f t="shared" si="2"/>
        <v>8928949</v>
      </c>
      <c r="O9" s="12">
        <f t="shared" si="2"/>
        <v>0</v>
      </c>
      <c r="P9" s="10">
        <f t="shared" si="2"/>
        <v>2810925</v>
      </c>
      <c r="Q9" s="10">
        <f t="shared" si="2"/>
        <v>0</v>
      </c>
      <c r="R9" s="10">
        <f t="shared" si="2"/>
        <v>2158108</v>
      </c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x14ac:dyDescent="0.2">
      <c r="A10" s="7"/>
      <c r="B10" s="8" t="s">
        <v>21</v>
      </c>
      <c r="C10" s="9">
        <f t="shared" si="0"/>
        <v>0</v>
      </c>
      <c r="D10" s="9">
        <f t="shared" si="0"/>
        <v>0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0</v>
      </c>
      <c r="O10" s="10"/>
      <c r="P10" s="10"/>
      <c r="Q10" s="10"/>
      <c r="R10" s="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1:31" x14ac:dyDescent="0.2">
      <c r="A11" s="7"/>
      <c r="B11" s="8" t="s">
        <v>22</v>
      </c>
      <c r="C11" s="94">
        <f t="shared" si="0"/>
        <v>0</v>
      </c>
      <c r="D11" s="94">
        <f t="shared" si="0"/>
        <v>90610336</v>
      </c>
      <c r="E11" s="54"/>
      <c r="F11" s="54"/>
      <c r="G11" s="54"/>
      <c r="H11" s="54">
        <v>61759794</v>
      </c>
      <c r="I11" s="54"/>
      <c r="J11" s="54">
        <v>23021662</v>
      </c>
      <c r="K11" s="54"/>
      <c r="L11" s="54">
        <v>5589100</v>
      </c>
      <c r="M11" s="54"/>
      <c r="N11" s="54"/>
      <c r="O11" s="54"/>
      <c r="P11" s="54">
        <v>0</v>
      </c>
      <c r="Q11" s="54"/>
      <c r="R11" s="54">
        <v>239780</v>
      </c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pans="1:31" s="18" customFormat="1" x14ac:dyDescent="0.2">
      <c r="A12" s="13"/>
      <c r="B12" s="14" t="s">
        <v>23</v>
      </c>
      <c r="C12" s="15">
        <f t="shared" si="0"/>
        <v>909282000</v>
      </c>
      <c r="D12" s="15">
        <f t="shared" si="0"/>
        <v>843086061</v>
      </c>
      <c r="E12" s="16">
        <f>+SUM(E13:E19)</f>
        <v>109483900</v>
      </c>
      <c r="F12" s="16">
        <f t="shared" ref="F12:R12" si="3">+SUM(F13:F19)</f>
        <v>44037200</v>
      </c>
      <c r="G12" s="16">
        <f t="shared" si="3"/>
        <v>551230800</v>
      </c>
      <c r="H12" s="16">
        <f t="shared" si="3"/>
        <v>552567200</v>
      </c>
      <c r="I12" s="16">
        <f t="shared" si="3"/>
        <v>91832100</v>
      </c>
      <c r="J12" s="16">
        <f t="shared" si="3"/>
        <v>91323761</v>
      </c>
      <c r="K12" s="16">
        <f t="shared" si="3"/>
        <v>33584500</v>
      </c>
      <c r="L12" s="16">
        <f t="shared" si="3"/>
        <v>33832000</v>
      </c>
      <c r="M12" s="16">
        <f t="shared" si="3"/>
        <v>31039800</v>
      </c>
      <c r="N12" s="16">
        <f t="shared" si="3"/>
        <v>31504800</v>
      </c>
      <c r="O12" s="16">
        <f t="shared" si="3"/>
        <v>40846000</v>
      </c>
      <c r="P12" s="16">
        <f t="shared" si="3"/>
        <v>38606200</v>
      </c>
      <c r="Q12" s="16">
        <f t="shared" si="3"/>
        <v>51264900</v>
      </c>
      <c r="R12" s="16">
        <f t="shared" si="3"/>
        <v>51214900</v>
      </c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31" ht="12.75" x14ac:dyDescent="0.2">
      <c r="A13" s="7">
        <v>310001</v>
      </c>
      <c r="B13" s="8" t="s">
        <v>24</v>
      </c>
      <c r="C13" s="9">
        <f t="shared" si="0"/>
        <v>634473300</v>
      </c>
      <c r="D13" s="9">
        <f t="shared" si="0"/>
        <v>568910000</v>
      </c>
      <c r="E13" s="19">
        <v>109483900</v>
      </c>
      <c r="F13" s="19">
        <v>44037200</v>
      </c>
      <c r="G13" s="19">
        <v>339718600</v>
      </c>
      <c r="H13" s="19">
        <v>339201900</v>
      </c>
      <c r="I13" s="19">
        <v>50394800</v>
      </c>
      <c r="J13" s="19">
        <v>50301500</v>
      </c>
      <c r="K13" s="19">
        <v>16241100</v>
      </c>
      <c r="L13" s="19">
        <v>16207800</v>
      </c>
      <c r="M13" s="19">
        <v>30873100</v>
      </c>
      <c r="N13" s="19">
        <v>31494800</v>
      </c>
      <c r="O13" s="19">
        <v>38651200</v>
      </c>
      <c r="P13" s="19">
        <v>38606200</v>
      </c>
      <c r="Q13" s="19">
        <v>49110600</v>
      </c>
      <c r="R13" s="19">
        <v>49060600</v>
      </c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ht="12.75" x14ac:dyDescent="0.2">
      <c r="A14" s="7">
        <v>330002</v>
      </c>
      <c r="B14" s="8" t="s">
        <v>25</v>
      </c>
      <c r="C14" s="9">
        <f t="shared" si="0"/>
        <v>267443900</v>
      </c>
      <c r="D14" s="9">
        <f t="shared" si="0"/>
        <v>265333300</v>
      </c>
      <c r="E14" s="19">
        <v>0</v>
      </c>
      <c r="F14" s="19">
        <v>0</v>
      </c>
      <c r="G14" s="19">
        <v>205801000</v>
      </c>
      <c r="H14" s="19">
        <v>205801000</v>
      </c>
      <c r="I14" s="19">
        <v>40218000</v>
      </c>
      <c r="J14" s="19">
        <v>40218000</v>
      </c>
      <c r="K14" s="19">
        <v>17160000</v>
      </c>
      <c r="L14" s="19">
        <v>17160000</v>
      </c>
      <c r="M14" s="19">
        <v>0</v>
      </c>
      <c r="N14" s="19">
        <v>0</v>
      </c>
      <c r="O14" s="19">
        <v>2110600</v>
      </c>
      <c r="P14" s="19">
        <v>0</v>
      </c>
      <c r="Q14" s="19">
        <v>2154300</v>
      </c>
      <c r="R14" s="19">
        <v>2154300</v>
      </c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1:31" ht="12.75" x14ac:dyDescent="0.2">
      <c r="A15" s="7">
        <v>350001</v>
      </c>
      <c r="B15" s="8" t="s">
        <v>26</v>
      </c>
      <c r="C15" s="9">
        <f t="shared" si="0"/>
        <v>7181400</v>
      </c>
      <c r="D15" s="9">
        <f t="shared" si="0"/>
        <v>8119343</v>
      </c>
      <c r="E15" s="19">
        <v>0</v>
      </c>
      <c r="F15" s="19">
        <v>0</v>
      </c>
      <c r="G15" s="19">
        <v>5544500</v>
      </c>
      <c r="H15" s="19">
        <v>7098800</v>
      </c>
      <c r="I15" s="19">
        <v>1219300</v>
      </c>
      <c r="J15" s="19">
        <v>589343</v>
      </c>
      <c r="K15" s="19">
        <v>166700</v>
      </c>
      <c r="L15" s="19">
        <v>421200</v>
      </c>
      <c r="M15" s="19">
        <v>166700</v>
      </c>
      <c r="N15" s="19">
        <v>10000</v>
      </c>
      <c r="O15" s="19">
        <v>84200</v>
      </c>
      <c r="P15" s="19">
        <v>0</v>
      </c>
      <c r="Q15" s="19">
        <v>0</v>
      </c>
      <c r="R15" s="19">
        <v>0</v>
      </c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1:31" ht="12.75" x14ac:dyDescent="0.2">
      <c r="A16" s="7">
        <v>350002</v>
      </c>
      <c r="B16" s="8" t="s">
        <v>27</v>
      </c>
      <c r="C16" s="9">
        <f t="shared" si="0"/>
        <v>183400</v>
      </c>
      <c r="D16" s="9">
        <f t="shared" si="0"/>
        <v>508500</v>
      </c>
      <c r="E16" s="19">
        <v>0</v>
      </c>
      <c r="F16" s="19">
        <v>0</v>
      </c>
      <c r="G16" s="19">
        <v>166700</v>
      </c>
      <c r="H16" s="19">
        <v>465500</v>
      </c>
      <c r="I16" s="19">
        <v>0</v>
      </c>
      <c r="J16" s="19">
        <v>0</v>
      </c>
      <c r="K16" s="19">
        <v>16700</v>
      </c>
      <c r="L16" s="19">
        <v>43000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1:31" ht="12.75" x14ac:dyDescent="0.2">
      <c r="A17" s="7">
        <v>300002</v>
      </c>
      <c r="B17" s="8" t="s">
        <v>28</v>
      </c>
      <c r="C17" s="9">
        <f t="shared" si="0"/>
        <v>0</v>
      </c>
      <c r="D17" s="9">
        <f t="shared" si="0"/>
        <v>214918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214918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1:31" ht="12.75" x14ac:dyDescent="0.2">
      <c r="A18" s="7">
        <v>300001</v>
      </c>
      <c r="B18" s="8" t="s">
        <v>29</v>
      </c>
      <c r="C18" s="9">
        <f t="shared" si="0"/>
        <v>0</v>
      </c>
      <c r="D18" s="9">
        <f t="shared" si="0"/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1:31" ht="12.75" x14ac:dyDescent="0.2">
      <c r="A19" s="7">
        <v>300004</v>
      </c>
      <c r="B19" s="8" t="s">
        <v>30</v>
      </c>
      <c r="C19" s="9">
        <f t="shared" si="0"/>
        <v>0</v>
      </c>
      <c r="D19" s="9">
        <f t="shared" si="0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pans="1:31" x14ac:dyDescent="0.2">
      <c r="A20" s="20"/>
      <c r="B20" s="21" t="s">
        <v>31</v>
      </c>
      <c r="C20" s="22">
        <f t="shared" si="0"/>
        <v>909282000</v>
      </c>
      <c r="D20" s="22">
        <f t="shared" si="0"/>
        <v>775420581.89999998</v>
      </c>
      <c r="E20" s="23">
        <f>+E21+E26+E32+E36+E42+E46+E51+E53+E63+E66+E68</f>
        <v>109483900</v>
      </c>
      <c r="F20" s="23">
        <f t="shared" ref="F20:R20" si="4">+F21+F26+F32+F36+F42+F46+F51+F53+F63+F66+F68</f>
        <v>40526295</v>
      </c>
      <c r="G20" s="23">
        <f t="shared" si="4"/>
        <v>551230800</v>
      </c>
      <c r="H20" s="23">
        <f t="shared" si="4"/>
        <v>544377274.89999998</v>
      </c>
      <c r="I20" s="23">
        <f t="shared" si="4"/>
        <v>91832100</v>
      </c>
      <c r="J20" s="23">
        <f t="shared" si="4"/>
        <v>60072186</v>
      </c>
      <c r="K20" s="23">
        <f t="shared" si="4"/>
        <v>33584500</v>
      </c>
      <c r="L20" s="23">
        <f t="shared" si="4"/>
        <v>23016908</v>
      </c>
      <c r="M20" s="23">
        <f t="shared" si="4"/>
        <v>31039800</v>
      </c>
      <c r="N20" s="23">
        <f t="shared" si="4"/>
        <v>22575851</v>
      </c>
      <c r="O20" s="23">
        <f t="shared" si="4"/>
        <v>40846000</v>
      </c>
      <c r="P20" s="23">
        <f t="shared" si="4"/>
        <v>35795275</v>
      </c>
      <c r="Q20" s="23">
        <f t="shared" si="4"/>
        <v>51264900</v>
      </c>
      <c r="R20" s="23">
        <f t="shared" si="4"/>
        <v>49056792</v>
      </c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spans="1:31" s="2" customFormat="1" x14ac:dyDescent="0.2">
      <c r="A21" s="24">
        <v>2101</v>
      </c>
      <c r="B21" s="25" t="s">
        <v>32</v>
      </c>
      <c r="C21" s="26">
        <f t="shared" si="0"/>
        <v>491781700</v>
      </c>
      <c r="D21" s="26">
        <f t="shared" si="0"/>
        <v>476831872</v>
      </c>
      <c r="E21" s="27">
        <f>+SUM(E22:E25)</f>
        <v>30454000</v>
      </c>
      <c r="F21" s="27">
        <f t="shared" ref="F21:R21" si="5">+SUM(F22:F25)</f>
        <v>30405390</v>
      </c>
      <c r="G21" s="27">
        <f t="shared" si="5"/>
        <v>310008500</v>
      </c>
      <c r="H21" s="27">
        <f t="shared" si="5"/>
        <v>308390403</v>
      </c>
      <c r="I21" s="27">
        <f t="shared" si="5"/>
        <v>56658900</v>
      </c>
      <c r="J21" s="27">
        <f t="shared" si="5"/>
        <v>48930649</v>
      </c>
      <c r="K21" s="27">
        <f t="shared" si="5"/>
        <v>17131400</v>
      </c>
      <c r="L21" s="27">
        <f t="shared" si="5"/>
        <v>14087839</v>
      </c>
      <c r="M21" s="27">
        <f t="shared" si="5"/>
        <v>21445800</v>
      </c>
      <c r="N21" s="27">
        <f t="shared" si="5"/>
        <v>20622964</v>
      </c>
      <c r="O21" s="27">
        <f t="shared" si="5"/>
        <v>29314000</v>
      </c>
      <c r="P21" s="27">
        <f t="shared" si="5"/>
        <v>27829302</v>
      </c>
      <c r="Q21" s="27">
        <f t="shared" si="5"/>
        <v>26769100</v>
      </c>
      <c r="R21" s="27">
        <f t="shared" si="5"/>
        <v>26565325</v>
      </c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x14ac:dyDescent="0.2">
      <c r="A22" s="8">
        <v>210101</v>
      </c>
      <c r="B22" s="29" t="s">
        <v>33</v>
      </c>
      <c r="C22" s="9">
        <f t="shared" si="0"/>
        <v>310294400</v>
      </c>
      <c r="D22" s="9">
        <f t="shared" si="0"/>
        <v>299471991</v>
      </c>
      <c r="E22" s="10">
        <v>23334500</v>
      </c>
      <c r="F22" s="10">
        <v>22125290</v>
      </c>
      <c r="G22" s="10">
        <v>184771500</v>
      </c>
      <c r="H22" s="10">
        <v>183153403</v>
      </c>
      <c r="I22" s="10">
        <v>35616600</v>
      </c>
      <c r="J22" s="10">
        <v>25648727</v>
      </c>
      <c r="K22" s="10">
        <v>12781100</v>
      </c>
      <c r="L22" s="10">
        <v>1537982</v>
      </c>
      <c r="M22" s="10">
        <v>15909200</v>
      </c>
      <c r="N22" s="10">
        <v>20622964</v>
      </c>
      <c r="O22" s="10">
        <v>19818300</v>
      </c>
      <c r="P22" s="10">
        <v>19818300</v>
      </c>
      <c r="Q22" s="10">
        <v>18063200</v>
      </c>
      <c r="R22" s="10">
        <v>26565325</v>
      </c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</row>
    <row r="23" spans="1:31" x14ac:dyDescent="0.2">
      <c r="A23" s="8">
        <v>210102</v>
      </c>
      <c r="B23" s="29" t="s">
        <v>34</v>
      </c>
      <c r="C23" s="9">
        <f t="shared" si="0"/>
        <v>153112700</v>
      </c>
      <c r="D23" s="9">
        <f t="shared" si="0"/>
        <v>155937381</v>
      </c>
      <c r="E23" s="10">
        <v>3750700</v>
      </c>
      <c r="F23" s="10">
        <v>4760100</v>
      </c>
      <c r="G23" s="10">
        <v>107334500</v>
      </c>
      <c r="H23" s="10">
        <v>107334500</v>
      </c>
      <c r="I23" s="10">
        <v>17808300</v>
      </c>
      <c r="J23" s="10">
        <v>23281922</v>
      </c>
      <c r="K23" s="10">
        <v>3195300</v>
      </c>
      <c r="L23" s="10">
        <v>12549857</v>
      </c>
      <c r="M23" s="10">
        <v>3977300</v>
      </c>
      <c r="N23" s="10">
        <v>0</v>
      </c>
      <c r="O23" s="10">
        <v>8918200</v>
      </c>
      <c r="P23" s="10">
        <v>8011002</v>
      </c>
      <c r="Q23" s="10">
        <v>8128400</v>
      </c>
      <c r="R23" s="10">
        <v>0</v>
      </c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</row>
    <row r="24" spans="1:31" x14ac:dyDescent="0.2">
      <c r="A24" s="8">
        <v>210103</v>
      </c>
      <c r="B24" s="29" t="s">
        <v>35</v>
      </c>
      <c r="C24" s="9">
        <f t="shared" si="0"/>
        <v>28374600</v>
      </c>
      <c r="D24" s="9">
        <f t="shared" si="0"/>
        <v>21422500</v>
      </c>
      <c r="E24" s="10">
        <v>3368800</v>
      </c>
      <c r="F24" s="10">
        <v>3520000</v>
      </c>
      <c r="G24" s="10">
        <v>17902500</v>
      </c>
      <c r="H24" s="10">
        <v>17902500</v>
      </c>
      <c r="I24" s="10">
        <v>3234000</v>
      </c>
      <c r="J24" s="10">
        <v>0</v>
      </c>
      <c r="K24" s="10">
        <v>1155000</v>
      </c>
      <c r="L24" s="10">
        <v>0</v>
      </c>
      <c r="M24" s="10">
        <v>1559300</v>
      </c>
      <c r="N24" s="10">
        <v>0</v>
      </c>
      <c r="O24" s="10">
        <v>577500</v>
      </c>
      <c r="P24" s="10">
        <v>0</v>
      </c>
      <c r="Q24" s="10">
        <v>577500</v>
      </c>
      <c r="R24" s="10">
        <v>0</v>
      </c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</row>
    <row r="25" spans="1:31" x14ac:dyDescent="0.2">
      <c r="A25" s="8">
        <v>210104</v>
      </c>
      <c r="B25" s="29" t="s">
        <v>36</v>
      </c>
      <c r="C25" s="9">
        <f t="shared" si="0"/>
        <v>0</v>
      </c>
      <c r="D25" s="9">
        <f t="shared" si="0"/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</row>
    <row r="26" spans="1:31" s="2" customFormat="1" x14ac:dyDescent="0.2">
      <c r="A26" s="24">
        <v>2102</v>
      </c>
      <c r="B26" s="25" t="s">
        <v>37</v>
      </c>
      <c r="C26" s="26">
        <f t="shared" si="0"/>
        <v>61687300</v>
      </c>
      <c r="D26" s="26">
        <f t="shared" si="0"/>
        <v>49077185</v>
      </c>
      <c r="E26" s="27">
        <f>+SUM(E27:E31)</f>
        <v>3806700</v>
      </c>
      <c r="F26" s="27">
        <f t="shared" ref="F26:R26" si="6">+SUM(F27:F31)</f>
        <v>3626700</v>
      </c>
      <c r="G26" s="27">
        <f t="shared" si="6"/>
        <v>38751100</v>
      </c>
      <c r="H26" s="27">
        <f t="shared" si="6"/>
        <v>38751100</v>
      </c>
      <c r="I26" s="27">
        <f t="shared" si="6"/>
        <v>7082400</v>
      </c>
      <c r="J26" s="27">
        <f t="shared" si="6"/>
        <v>0</v>
      </c>
      <c r="K26" s="27">
        <f t="shared" si="6"/>
        <v>2141500</v>
      </c>
      <c r="L26" s="27">
        <f t="shared" si="6"/>
        <v>0</v>
      </c>
      <c r="M26" s="27">
        <f t="shared" si="6"/>
        <v>2895200</v>
      </c>
      <c r="N26" s="27">
        <f t="shared" si="6"/>
        <v>0</v>
      </c>
      <c r="O26" s="27">
        <f t="shared" si="6"/>
        <v>3664200</v>
      </c>
      <c r="P26" s="27">
        <f t="shared" si="6"/>
        <v>3363298</v>
      </c>
      <c r="Q26" s="27">
        <f t="shared" si="6"/>
        <v>3346200</v>
      </c>
      <c r="R26" s="27">
        <f t="shared" si="6"/>
        <v>3336087</v>
      </c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x14ac:dyDescent="0.2">
      <c r="A27" s="8">
        <v>210201</v>
      </c>
      <c r="B27" s="8" t="s">
        <v>38</v>
      </c>
      <c r="C27" s="9">
        <f t="shared" si="0"/>
        <v>41801500</v>
      </c>
      <c r="D27" s="9">
        <f t="shared" si="0"/>
        <v>34652795</v>
      </c>
      <c r="E27" s="10">
        <v>2588600</v>
      </c>
      <c r="F27" s="10">
        <v>3626700</v>
      </c>
      <c r="G27" s="10">
        <v>26350700</v>
      </c>
      <c r="H27" s="10">
        <v>26350700</v>
      </c>
      <c r="I27" s="10">
        <v>4816000</v>
      </c>
      <c r="J27" s="10">
        <v>0</v>
      </c>
      <c r="K27" s="10">
        <v>1456200</v>
      </c>
      <c r="L27" s="10">
        <v>0</v>
      </c>
      <c r="M27" s="10">
        <v>1822900</v>
      </c>
      <c r="N27" s="10">
        <v>0</v>
      </c>
      <c r="O27" s="10">
        <v>2491700</v>
      </c>
      <c r="P27" s="10">
        <v>2355780</v>
      </c>
      <c r="Q27" s="10">
        <v>2275400</v>
      </c>
      <c r="R27" s="10">
        <v>2319615</v>
      </c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</row>
    <row r="28" spans="1:31" x14ac:dyDescent="0.2">
      <c r="A28" s="8">
        <v>210202</v>
      </c>
      <c r="B28" s="8" t="s">
        <v>39</v>
      </c>
      <c r="C28" s="9">
        <f t="shared" si="0"/>
        <v>4917800</v>
      </c>
      <c r="D28" s="9">
        <f t="shared" si="0"/>
        <v>3650147</v>
      </c>
      <c r="E28" s="10">
        <v>304500</v>
      </c>
      <c r="F28" s="10">
        <v>0</v>
      </c>
      <c r="G28" s="10">
        <v>3100100</v>
      </c>
      <c r="H28" s="10">
        <v>3100100</v>
      </c>
      <c r="I28" s="10">
        <v>566600</v>
      </c>
      <c r="J28" s="10">
        <v>0</v>
      </c>
      <c r="K28" s="10">
        <v>171300</v>
      </c>
      <c r="L28" s="10">
        <v>0</v>
      </c>
      <c r="M28" s="10">
        <v>214500</v>
      </c>
      <c r="N28" s="10">
        <v>0</v>
      </c>
      <c r="O28" s="10">
        <v>293100</v>
      </c>
      <c r="P28" s="10">
        <v>277151</v>
      </c>
      <c r="Q28" s="10">
        <v>267700</v>
      </c>
      <c r="R28" s="10">
        <v>272896</v>
      </c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</row>
    <row r="29" spans="1:31" x14ac:dyDescent="0.2">
      <c r="A29" s="8">
        <v>210203</v>
      </c>
      <c r="B29" s="8" t="s">
        <v>40</v>
      </c>
      <c r="C29" s="9">
        <f t="shared" si="0"/>
        <v>4148800</v>
      </c>
      <c r="D29" s="9">
        <f t="shared" si="0"/>
        <v>2915017</v>
      </c>
      <c r="E29" s="10">
        <v>243600</v>
      </c>
      <c r="F29" s="10">
        <v>0</v>
      </c>
      <c r="G29" s="10">
        <v>2480100</v>
      </c>
      <c r="H29" s="10">
        <v>2480100</v>
      </c>
      <c r="I29" s="10">
        <v>453300</v>
      </c>
      <c r="J29" s="10">
        <v>0</v>
      </c>
      <c r="K29" s="10">
        <v>137100</v>
      </c>
      <c r="L29" s="10">
        <v>0</v>
      </c>
      <c r="M29" s="10">
        <v>386000</v>
      </c>
      <c r="N29" s="10">
        <v>0</v>
      </c>
      <c r="O29" s="10">
        <v>234500</v>
      </c>
      <c r="P29" s="10">
        <v>221720</v>
      </c>
      <c r="Q29" s="10">
        <v>214200</v>
      </c>
      <c r="R29" s="10">
        <v>213197</v>
      </c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</row>
    <row r="30" spans="1:31" x14ac:dyDescent="0.2">
      <c r="A30" s="8">
        <v>210204</v>
      </c>
      <c r="B30" s="8" t="s">
        <v>41</v>
      </c>
      <c r="C30" s="9">
        <f t="shared" si="0"/>
        <v>983500</v>
      </c>
      <c r="D30" s="9">
        <f t="shared" si="0"/>
        <v>714457</v>
      </c>
      <c r="E30" s="10">
        <v>60900</v>
      </c>
      <c r="F30" s="10">
        <v>0</v>
      </c>
      <c r="G30" s="10">
        <v>620000</v>
      </c>
      <c r="H30" s="10">
        <v>620000</v>
      </c>
      <c r="I30" s="10">
        <v>113300</v>
      </c>
      <c r="J30" s="10">
        <v>0</v>
      </c>
      <c r="K30" s="10">
        <v>34300</v>
      </c>
      <c r="L30" s="10">
        <v>0</v>
      </c>
      <c r="M30" s="10">
        <v>42900</v>
      </c>
      <c r="N30" s="10">
        <v>0</v>
      </c>
      <c r="O30" s="10">
        <v>58600</v>
      </c>
      <c r="P30" s="10">
        <v>46241</v>
      </c>
      <c r="Q30" s="10">
        <v>53500</v>
      </c>
      <c r="R30" s="10">
        <v>48216</v>
      </c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</row>
    <row r="31" spans="1:31" x14ac:dyDescent="0.2">
      <c r="A31" s="8">
        <v>210205</v>
      </c>
      <c r="B31" s="8" t="s">
        <v>42</v>
      </c>
      <c r="C31" s="9">
        <f t="shared" si="0"/>
        <v>9835700</v>
      </c>
      <c r="D31" s="9">
        <f t="shared" si="0"/>
        <v>7144769</v>
      </c>
      <c r="E31" s="10">
        <v>609100</v>
      </c>
      <c r="F31" s="10">
        <v>0</v>
      </c>
      <c r="G31" s="10">
        <v>6200200</v>
      </c>
      <c r="H31" s="10">
        <v>6200200</v>
      </c>
      <c r="I31" s="10">
        <v>1133200</v>
      </c>
      <c r="J31" s="10">
        <v>0</v>
      </c>
      <c r="K31" s="10">
        <v>342600</v>
      </c>
      <c r="L31" s="10">
        <v>0</v>
      </c>
      <c r="M31" s="10">
        <v>428900</v>
      </c>
      <c r="N31" s="10">
        <v>0</v>
      </c>
      <c r="O31" s="10">
        <v>586300</v>
      </c>
      <c r="P31" s="10">
        <v>462406</v>
      </c>
      <c r="Q31" s="10">
        <v>535400</v>
      </c>
      <c r="R31" s="10">
        <v>482163</v>
      </c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</row>
    <row r="32" spans="1:31" s="2" customFormat="1" x14ac:dyDescent="0.2">
      <c r="A32" s="24">
        <v>2103</v>
      </c>
      <c r="B32" s="25" t="s">
        <v>43</v>
      </c>
      <c r="C32" s="26">
        <f>SUM(E32+G32+I32+K32+M32+O32+Q32)</f>
        <v>127870400</v>
      </c>
      <c r="D32" s="26">
        <f t="shared" si="0"/>
        <v>123995812</v>
      </c>
      <c r="E32" s="27">
        <f>+SUM(E33:E35)</f>
        <v>5052600</v>
      </c>
      <c r="F32" s="27">
        <f t="shared" ref="F32:R32" si="7">+SUM(F33:F35)</f>
        <v>4394700</v>
      </c>
      <c r="G32" s="27">
        <f t="shared" si="7"/>
        <v>85996700</v>
      </c>
      <c r="H32" s="27">
        <f t="shared" si="7"/>
        <v>85963754</v>
      </c>
      <c r="I32" s="27">
        <f t="shared" si="7"/>
        <v>10167700</v>
      </c>
      <c r="J32" s="27">
        <f t="shared" si="7"/>
        <v>10102932</v>
      </c>
      <c r="K32" s="27">
        <f t="shared" si="7"/>
        <v>6829900</v>
      </c>
      <c r="L32" s="27">
        <f t="shared" si="7"/>
        <v>6829149</v>
      </c>
      <c r="M32" s="27">
        <f t="shared" si="7"/>
        <v>3188400</v>
      </c>
      <c r="N32" s="27">
        <f t="shared" si="7"/>
        <v>416187</v>
      </c>
      <c r="O32" s="27">
        <f t="shared" si="7"/>
        <v>1400000</v>
      </c>
      <c r="P32" s="27">
        <f t="shared" si="7"/>
        <v>1053990</v>
      </c>
      <c r="Q32" s="27">
        <f t="shared" si="7"/>
        <v>15235100</v>
      </c>
      <c r="R32" s="27">
        <f t="shared" si="7"/>
        <v>15235100</v>
      </c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x14ac:dyDescent="0.2">
      <c r="A33" s="8">
        <v>210301</v>
      </c>
      <c r="B33" s="8" t="s">
        <v>44</v>
      </c>
      <c r="C33" s="9">
        <f t="shared" si="0"/>
        <v>11970000</v>
      </c>
      <c r="D33" s="9">
        <f t="shared" si="0"/>
        <v>14778757</v>
      </c>
      <c r="E33" s="10">
        <v>677600</v>
      </c>
      <c r="F33" s="10">
        <v>277114</v>
      </c>
      <c r="G33" s="10">
        <v>6339400</v>
      </c>
      <c r="H33" s="10">
        <v>8281970</v>
      </c>
      <c r="I33" s="10">
        <v>2345600</v>
      </c>
      <c r="J33" s="10">
        <v>2510182</v>
      </c>
      <c r="K33" s="10">
        <v>1399200</v>
      </c>
      <c r="L33" s="10">
        <v>1742485</v>
      </c>
      <c r="M33" s="10">
        <v>185000</v>
      </c>
      <c r="N33" s="10">
        <v>416187</v>
      </c>
      <c r="O33" s="10">
        <v>302500</v>
      </c>
      <c r="P33" s="10">
        <v>419740</v>
      </c>
      <c r="Q33" s="10">
        <v>720700</v>
      </c>
      <c r="R33" s="10">
        <v>1131079</v>
      </c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</row>
    <row r="34" spans="1:31" x14ac:dyDescent="0.2">
      <c r="A34" s="8">
        <v>210302</v>
      </c>
      <c r="B34" s="8" t="s">
        <v>45</v>
      </c>
      <c r="C34" s="9">
        <f t="shared" si="0"/>
        <v>99088900</v>
      </c>
      <c r="D34" s="9">
        <f t="shared" si="0"/>
        <v>103699895</v>
      </c>
      <c r="E34" s="10">
        <v>4125000</v>
      </c>
      <c r="F34" s="10">
        <v>4084938</v>
      </c>
      <c r="G34" s="10">
        <v>67157900</v>
      </c>
      <c r="H34" s="10">
        <v>73300000</v>
      </c>
      <c r="I34" s="10">
        <v>6741400</v>
      </c>
      <c r="J34" s="10">
        <v>7592750</v>
      </c>
      <c r="K34" s="10">
        <v>4329600</v>
      </c>
      <c r="L34" s="10">
        <v>4384600</v>
      </c>
      <c r="M34" s="10">
        <v>1862700</v>
      </c>
      <c r="N34" s="10">
        <v>0</v>
      </c>
      <c r="O34" s="10">
        <v>866500</v>
      </c>
      <c r="P34" s="10">
        <v>634250</v>
      </c>
      <c r="Q34" s="10">
        <v>14005800</v>
      </c>
      <c r="R34" s="10">
        <v>13703357</v>
      </c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</row>
    <row r="35" spans="1:31" x14ac:dyDescent="0.2">
      <c r="A35" s="8">
        <v>210303</v>
      </c>
      <c r="B35" s="8" t="s">
        <v>46</v>
      </c>
      <c r="C35" s="9">
        <f t="shared" si="0"/>
        <v>16811500</v>
      </c>
      <c r="D35" s="9">
        <f t="shared" si="0"/>
        <v>5517160</v>
      </c>
      <c r="E35" s="10">
        <v>250000</v>
      </c>
      <c r="F35" s="10">
        <v>32648</v>
      </c>
      <c r="G35" s="10">
        <v>12499400</v>
      </c>
      <c r="H35" s="10">
        <v>4381784</v>
      </c>
      <c r="I35" s="10">
        <v>1080700</v>
      </c>
      <c r="J35" s="10">
        <v>0</v>
      </c>
      <c r="K35" s="10">
        <v>1101100</v>
      </c>
      <c r="L35" s="10">
        <v>702064</v>
      </c>
      <c r="M35" s="10">
        <v>1140700</v>
      </c>
      <c r="N35" s="10">
        <v>0</v>
      </c>
      <c r="O35" s="10">
        <v>231000</v>
      </c>
      <c r="P35" s="10">
        <v>0</v>
      </c>
      <c r="Q35" s="10">
        <v>508600</v>
      </c>
      <c r="R35" s="10">
        <v>400664</v>
      </c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</row>
    <row r="36" spans="1:31" s="2" customFormat="1" x14ac:dyDescent="0.2">
      <c r="A36" s="24">
        <v>2104</v>
      </c>
      <c r="B36" s="25" t="s">
        <v>47</v>
      </c>
      <c r="C36" s="26">
        <f t="shared" si="0"/>
        <v>26067000</v>
      </c>
      <c r="D36" s="26">
        <f t="shared" si="0"/>
        <v>17462472.899999999</v>
      </c>
      <c r="E36" s="27">
        <f>+SUM(E37:E41)</f>
        <v>2799200</v>
      </c>
      <c r="F36" s="27">
        <f t="shared" ref="F36:R36" si="8">+SUM(F37:F41)</f>
        <v>2099505</v>
      </c>
      <c r="G36" s="27">
        <f t="shared" si="8"/>
        <v>13777200</v>
      </c>
      <c r="H36" s="27">
        <f t="shared" si="8"/>
        <v>9826542.9000000004</v>
      </c>
      <c r="I36" s="27">
        <f t="shared" si="8"/>
        <v>2322100</v>
      </c>
      <c r="J36" s="27">
        <f t="shared" si="8"/>
        <v>1038605</v>
      </c>
      <c r="K36" s="27">
        <f t="shared" si="8"/>
        <v>1183400</v>
      </c>
      <c r="L36" s="27">
        <f t="shared" si="8"/>
        <v>383920</v>
      </c>
      <c r="M36" s="27">
        <f t="shared" si="8"/>
        <v>1969800</v>
      </c>
      <c r="N36" s="27">
        <f t="shared" si="8"/>
        <v>1385500</v>
      </c>
      <c r="O36" s="27">
        <f t="shared" si="8"/>
        <v>2115800</v>
      </c>
      <c r="P36" s="27">
        <f t="shared" si="8"/>
        <v>1416200</v>
      </c>
      <c r="Q36" s="27">
        <f t="shared" si="8"/>
        <v>1899500</v>
      </c>
      <c r="R36" s="27">
        <f t="shared" si="8"/>
        <v>1312200</v>
      </c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x14ac:dyDescent="0.2">
      <c r="A37" s="8">
        <v>210401</v>
      </c>
      <c r="B37" s="8" t="s">
        <v>48</v>
      </c>
      <c r="C37" s="9">
        <f t="shared" si="0"/>
        <v>1169400</v>
      </c>
      <c r="D37" s="9">
        <f t="shared" si="0"/>
        <v>676400</v>
      </c>
      <c r="E37" s="10">
        <v>274400</v>
      </c>
      <c r="F37" s="10">
        <v>0</v>
      </c>
      <c r="G37" s="10">
        <v>466700</v>
      </c>
      <c r="H37" s="10">
        <v>430000</v>
      </c>
      <c r="I37" s="10">
        <v>167400</v>
      </c>
      <c r="J37" s="10">
        <v>0</v>
      </c>
      <c r="K37" s="10">
        <v>84000</v>
      </c>
      <c r="L37" s="10">
        <v>246400</v>
      </c>
      <c r="M37" s="10">
        <v>64100</v>
      </c>
      <c r="N37" s="10">
        <v>0</v>
      </c>
      <c r="O37" s="10">
        <v>70300</v>
      </c>
      <c r="P37" s="10">
        <v>0</v>
      </c>
      <c r="Q37" s="10">
        <v>42500</v>
      </c>
      <c r="R37" s="10">
        <v>0</v>
      </c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</row>
    <row r="38" spans="1:31" x14ac:dyDescent="0.2">
      <c r="A38" s="8">
        <v>210402</v>
      </c>
      <c r="B38" s="8" t="s">
        <v>49</v>
      </c>
      <c r="C38" s="9">
        <f t="shared" si="0"/>
        <v>12890900</v>
      </c>
      <c r="D38" s="9">
        <f t="shared" si="0"/>
        <v>12808100</v>
      </c>
      <c r="E38" s="10">
        <v>965700</v>
      </c>
      <c r="F38" s="10">
        <v>1500000</v>
      </c>
      <c r="G38" s="10">
        <v>6578800</v>
      </c>
      <c r="H38" s="10">
        <v>6490700</v>
      </c>
      <c r="I38" s="10">
        <v>1125700</v>
      </c>
      <c r="J38" s="10">
        <v>950000</v>
      </c>
      <c r="K38" s="10">
        <v>349600</v>
      </c>
      <c r="L38" s="10">
        <v>0</v>
      </c>
      <c r="M38" s="10">
        <v>1295200</v>
      </c>
      <c r="N38" s="10">
        <v>1291500</v>
      </c>
      <c r="O38" s="10">
        <v>1416200</v>
      </c>
      <c r="P38" s="10">
        <v>1416200</v>
      </c>
      <c r="Q38" s="10">
        <v>1159700</v>
      </c>
      <c r="R38" s="10">
        <v>1159700</v>
      </c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</row>
    <row r="39" spans="1:31" x14ac:dyDescent="0.2">
      <c r="A39" s="8">
        <v>210403</v>
      </c>
      <c r="B39" s="8" t="s">
        <v>50</v>
      </c>
      <c r="C39" s="9">
        <f t="shared" si="0"/>
        <v>2649400</v>
      </c>
      <c r="D39" s="9">
        <f t="shared" si="0"/>
        <v>2128272.9</v>
      </c>
      <c r="E39" s="10">
        <v>946100</v>
      </c>
      <c r="F39" s="10">
        <v>599505</v>
      </c>
      <c r="G39" s="10">
        <v>1084600</v>
      </c>
      <c r="H39" s="10">
        <v>1072942.8999999999</v>
      </c>
      <c r="I39" s="10">
        <v>112300</v>
      </c>
      <c r="J39" s="10">
        <v>88605</v>
      </c>
      <c r="K39" s="10">
        <v>223000</v>
      </c>
      <c r="L39" s="10">
        <v>137520</v>
      </c>
      <c r="M39" s="10">
        <v>63200</v>
      </c>
      <c r="N39" s="10">
        <v>77200</v>
      </c>
      <c r="O39" s="10">
        <v>64600</v>
      </c>
      <c r="P39" s="10">
        <v>0</v>
      </c>
      <c r="Q39" s="10">
        <v>155600</v>
      </c>
      <c r="R39" s="10">
        <v>152500</v>
      </c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</row>
    <row r="40" spans="1:31" x14ac:dyDescent="0.2">
      <c r="A40" s="8">
        <v>210405</v>
      </c>
      <c r="B40" s="8" t="s">
        <v>51</v>
      </c>
      <c r="C40" s="9">
        <f t="shared" si="0"/>
        <v>2634900</v>
      </c>
      <c r="D40" s="9">
        <f t="shared" si="0"/>
        <v>550000</v>
      </c>
      <c r="E40" s="10">
        <v>66700</v>
      </c>
      <c r="F40" s="10">
        <v>0</v>
      </c>
      <c r="G40" s="10">
        <v>1985100</v>
      </c>
      <c r="H40" s="10">
        <v>550000</v>
      </c>
      <c r="I40" s="10">
        <v>291700</v>
      </c>
      <c r="J40" s="10">
        <v>0</v>
      </c>
      <c r="K40" s="10">
        <v>166700</v>
      </c>
      <c r="L40" s="10">
        <v>0</v>
      </c>
      <c r="M40" s="10">
        <v>18300</v>
      </c>
      <c r="N40" s="10">
        <v>0</v>
      </c>
      <c r="O40" s="10">
        <v>64700</v>
      </c>
      <c r="P40" s="10">
        <v>0</v>
      </c>
      <c r="Q40" s="10">
        <v>41700</v>
      </c>
      <c r="R40" s="10">
        <v>0</v>
      </c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</row>
    <row r="41" spans="1:31" x14ac:dyDescent="0.2">
      <c r="A41" s="8">
        <v>210406</v>
      </c>
      <c r="B41" s="8" t="s">
        <v>52</v>
      </c>
      <c r="C41" s="9">
        <f t="shared" si="0"/>
        <v>6722400</v>
      </c>
      <c r="D41" s="9">
        <f t="shared" si="0"/>
        <v>1299700</v>
      </c>
      <c r="E41" s="10">
        <v>546300</v>
      </c>
      <c r="F41" s="10">
        <v>0</v>
      </c>
      <c r="G41" s="10">
        <v>3662000</v>
      </c>
      <c r="H41" s="10">
        <v>1282900</v>
      </c>
      <c r="I41" s="10">
        <v>625000</v>
      </c>
      <c r="J41" s="10">
        <v>0</v>
      </c>
      <c r="K41" s="10">
        <v>360100</v>
      </c>
      <c r="L41" s="10">
        <v>0</v>
      </c>
      <c r="M41" s="10">
        <v>529000</v>
      </c>
      <c r="N41" s="10">
        <v>16800</v>
      </c>
      <c r="O41" s="10">
        <v>500000</v>
      </c>
      <c r="P41" s="10">
        <v>0</v>
      </c>
      <c r="Q41" s="10">
        <v>500000</v>
      </c>
      <c r="R41" s="10">
        <v>0</v>
      </c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</row>
    <row r="42" spans="1:31" s="2" customFormat="1" x14ac:dyDescent="0.2">
      <c r="A42" s="24">
        <v>2105</v>
      </c>
      <c r="B42" s="25" t="s">
        <v>53</v>
      </c>
      <c r="C42" s="26">
        <f t="shared" si="0"/>
        <v>128370200</v>
      </c>
      <c r="D42" s="26">
        <f t="shared" si="0"/>
        <v>105275240</v>
      </c>
      <c r="E42" s="27">
        <f>+SUM(E43:E45)</f>
        <v>79600</v>
      </c>
      <c r="F42" s="27">
        <f t="shared" ref="F42:R42" si="9">+SUM(F43:F45)</f>
        <v>0</v>
      </c>
      <c r="G42" s="27">
        <f t="shared" si="9"/>
        <v>99177900</v>
      </c>
      <c r="H42" s="27">
        <f t="shared" si="9"/>
        <v>98667475</v>
      </c>
      <c r="I42" s="27">
        <f t="shared" si="9"/>
        <v>15042400</v>
      </c>
      <c r="J42" s="27">
        <f t="shared" si="9"/>
        <v>0</v>
      </c>
      <c r="K42" s="27">
        <f t="shared" si="9"/>
        <v>6099400</v>
      </c>
      <c r="L42" s="27">
        <f t="shared" si="9"/>
        <v>1716000</v>
      </c>
      <c r="M42" s="27">
        <f t="shared" si="9"/>
        <v>908300</v>
      </c>
      <c r="N42" s="27">
        <f t="shared" si="9"/>
        <v>151200</v>
      </c>
      <c r="O42" s="27">
        <f t="shared" si="9"/>
        <v>3611800</v>
      </c>
      <c r="P42" s="27">
        <f t="shared" si="9"/>
        <v>2132485</v>
      </c>
      <c r="Q42" s="27">
        <f t="shared" si="9"/>
        <v>3450800</v>
      </c>
      <c r="R42" s="27">
        <f t="shared" si="9"/>
        <v>2608080</v>
      </c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x14ac:dyDescent="0.2">
      <c r="A43" s="8">
        <v>210501</v>
      </c>
      <c r="B43" s="8" t="s">
        <v>54</v>
      </c>
      <c r="C43" s="9">
        <f t="shared" si="0"/>
        <v>107534400</v>
      </c>
      <c r="D43" s="9">
        <f t="shared" si="0"/>
        <v>88961540</v>
      </c>
      <c r="E43" s="10">
        <v>79600</v>
      </c>
      <c r="F43" s="10">
        <v>0</v>
      </c>
      <c r="G43" s="10">
        <v>86177900</v>
      </c>
      <c r="H43" s="10">
        <v>85667475</v>
      </c>
      <c r="I43" s="10">
        <v>13166700</v>
      </c>
      <c r="J43" s="10">
        <v>0</v>
      </c>
      <c r="K43" s="10">
        <v>1857700</v>
      </c>
      <c r="L43" s="10">
        <v>0</v>
      </c>
      <c r="M43" s="10">
        <v>908300</v>
      </c>
      <c r="N43" s="10">
        <v>0</v>
      </c>
      <c r="O43" s="10">
        <v>2969200</v>
      </c>
      <c r="P43" s="10">
        <v>1761785</v>
      </c>
      <c r="Q43" s="10">
        <v>2375000</v>
      </c>
      <c r="R43" s="10">
        <v>1532280</v>
      </c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</row>
    <row r="44" spans="1:31" x14ac:dyDescent="0.2">
      <c r="A44" s="8">
        <v>210502</v>
      </c>
      <c r="B44" s="8" t="s">
        <v>55</v>
      </c>
      <c r="C44" s="9">
        <f t="shared" si="0"/>
        <v>20835800</v>
      </c>
      <c r="D44" s="9">
        <f t="shared" si="0"/>
        <v>16162500</v>
      </c>
      <c r="E44" s="10">
        <v>0</v>
      </c>
      <c r="F44" s="10">
        <v>0</v>
      </c>
      <c r="G44" s="10">
        <v>13000000</v>
      </c>
      <c r="H44" s="10">
        <v>13000000</v>
      </c>
      <c r="I44" s="10">
        <v>1875700</v>
      </c>
      <c r="J44" s="10">
        <v>0</v>
      </c>
      <c r="K44" s="10">
        <v>4241700</v>
      </c>
      <c r="L44" s="10">
        <v>1716000</v>
      </c>
      <c r="M44" s="10">
        <v>0</v>
      </c>
      <c r="N44" s="10">
        <v>0</v>
      </c>
      <c r="O44" s="10">
        <v>642600</v>
      </c>
      <c r="P44" s="10">
        <v>370700</v>
      </c>
      <c r="Q44" s="10">
        <v>1075800</v>
      </c>
      <c r="R44" s="10">
        <v>1075800</v>
      </c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</row>
    <row r="45" spans="1:31" x14ac:dyDescent="0.2">
      <c r="A45" s="8">
        <v>210503</v>
      </c>
      <c r="B45" s="8" t="s">
        <v>56</v>
      </c>
      <c r="C45" s="9">
        <f t="shared" si="0"/>
        <v>0</v>
      </c>
      <c r="D45" s="9">
        <f t="shared" si="0"/>
        <v>151200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151200</v>
      </c>
      <c r="O45" s="10">
        <v>0</v>
      </c>
      <c r="P45" s="10">
        <v>0</v>
      </c>
      <c r="Q45" s="10">
        <v>0</v>
      </c>
      <c r="R45" s="10">
        <v>0</v>
      </c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</row>
    <row r="46" spans="1:31" x14ac:dyDescent="0.2">
      <c r="A46" s="24">
        <v>2106</v>
      </c>
      <c r="B46" s="25" t="s">
        <v>57</v>
      </c>
      <c r="C46" s="26">
        <f t="shared" si="0"/>
        <v>0</v>
      </c>
      <c r="D46" s="26">
        <f t="shared" si="0"/>
        <v>0</v>
      </c>
      <c r="E46" s="27">
        <f>+SUM(E47:E50)</f>
        <v>0</v>
      </c>
      <c r="F46" s="27">
        <f t="shared" ref="F46:R46" si="10">+SUM(F47:F50)</f>
        <v>0</v>
      </c>
      <c r="G46" s="27">
        <f t="shared" si="10"/>
        <v>0</v>
      </c>
      <c r="H46" s="27">
        <f t="shared" si="10"/>
        <v>0</v>
      </c>
      <c r="I46" s="27">
        <f t="shared" si="10"/>
        <v>0</v>
      </c>
      <c r="J46" s="27">
        <f t="shared" si="10"/>
        <v>0</v>
      </c>
      <c r="K46" s="27">
        <f t="shared" si="10"/>
        <v>0</v>
      </c>
      <c r="L46" s="27">
        <f t="shared" si="10"/>
        <v>0</v>
      </c>
      <c r="M46" s="27">
        <f t="shared" si="10"/>
        <v>0</v>
      </c>
      <c r="N46" s="27">
        <f t="shared" si="10"/>
        <v>0</v>
      </c>
      <c r="O46" s="27">
        <f t="shared" si="10"/>
        <v>0</v>
      </c>
      <c r="P46" s="27">
        <f t="shared" si="10"/>
        <v>0</v>
      </c>
      <c r="Q46" s="27">
        <f t="shared" si="10"/>
        <v>0</v>
      </c>
      <c r="R46" s="27">
        <f t="shared" si="10"/>
        <v>0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spans="1:31" x14ac:dyDescent="0.2">
      <c r="A47" s="8">
        <v>210601</v>
      </c>
      <c r="B47" s="8" t="s">
        <v>58</v>
      </c>
      <c r="C47" s="9">
        <f t="shared" si="0"/>
        <v>0</v>
      </c>
      <c r="D47" s="9">
        <f t="shared" si="0"/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spans="1:31" x14ac:dyDescent="0.2">
      <c r="A48" s="8">
        <v>210602</v>
      </c>
      <c r="B48" s="8" t="s">
        <v>59</v>
      </c>
      <c r="C48" s="9">
        <f t="shared" si="0"/>
        <v>0</v>
      </c>
      <c r="D48" s="9">
        <f t="shared" si="0"/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1:31" x14ac:dyDescent="0.2">
      <c r="A49" s="8">
        <v>210603</v>
      </c>
      <c r="B49" s="8" t="s">
        <v>60</v>
      </c>
      <c r="C49" s="9">
        <f t="shared" si="0"/>
        <v>0</v>
      </c>
      <c r="D49" s="9">
        <f t="shared" si="0"/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spans="1:31" x14ac:dyDescent="0.2">
      <c r="A50" s="8">
        <v>210604</v>
      </c>
      <c r="B50" s="8" t="s">
        <v>61</v>
      </c>
      <c r="C50" s="9">
        <f t="shared" si="0"/>
        <v>0</v>
      </c>
      <c r="D50" s="9">
        <f t="shared" si="0"/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spans="1:31" s="2" customFormat="1" x14ac:dyDescent="0.2">
      <c r="A51" s="24">
        <v>2107</v>
      </c>
      <c r="B51" s="25" t="s">
        <v>62</v>
      </c>
      <c r="C51" s="40">
        <f t="shared" si="0"/>
        <v>2387300</v>
      </c>
      <c r="D51" s="40">
        <f t="shared" si="0"/>
        <v>1024000</v>
      </c>
      <c r="E51" s="27">
        <f t="shared" ref="E51:R51" si="11">+E52</f>
        <v>291700</v>
      </c>
      <c r="F51" s="27">
        <f t="shared" si="11"/>
        <v>0</v>
      </c>
      <c r="G51" s="27">
        <f t="shared" si="11"/>
        <v>1025000</v>
      </c>
      <c r="H51" s="27">
        <f t="shared" si="11"/>
        <v>1024000</v>
      </c>
      <c r="I51" s="27">
        <f t="shared" si="11"/>
        <v>133300</v>
      </c>
      <c r="J51" s="27">
        <f t="shared" si="11"/>
        <v>0</v>
      </c>
      <c r="K51" s="27">
        <f t="shared" si="11"/>
        <v>165600</v>
      </c>
      <c r="L51" s="27">
        <f t="shared" si="11"/>
        <v>0</v>
      </c>
      <c r="M51" s="27">
        <f t="shared" si="11"/>
        <v>587300</v>
      </c>
      <c r="N51" s="27">
        <f t="shared" si="11"/>
        <v>0</v>
      </c>
      <c r="O51" s="27">
        <f t="shared" si="11"/>
        <v>82700</v>
      </c>
      <c r="P51" s="27">
        <f t="shared" si="11"/>
        <v>0</v>
      </c>
      <c r="Q51" s="27">
        <f t="shared" si="11"/>
        <v>101700</v>
      </c>
      <c r="R51" s="27">
        <f t="shared" si="11"/>
        <v>0</v>
      </c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</row>
    <row r="52" spans="1:31" x14ac:dyDescent="0.2">
      <c r="A52" s="8">
        <v>210702</v>
      </c>
      <c r="B52" s="8" t="s">
        <v>63</v>
      </c>
      <c r="C52" s="9">
        <f t="shared" si="0"/>
        <v>2387300</v>
      </c>
      <c r="D52" s="9">
        <f t="shared" si="0"/>
        <v>1024000</v>
      </c>
      <c r="E52" s="10">
        <v>291700</v>
      </c>
      <c r="F52" s="10">
        <v>0</v>
      </c>
      <c r="G52" s="10">
        <v>1025000</v>
      </c>
      <c r="H52" s="10">
        <v>1024000</v>
      </c>
      <c r="I52" s="10">
        <v>133300</v>
      </c>
      <c r="J52" s="10">
        <v>0</v>
      </c>
      <c r="K52" s="10">
        <v>165600</v>
      </c>
      <c r="L52" s="10">
        <v>0</v>
      </c>
      <c r="M52" s="10">
        <v>587300</v>
      </c>
      <c r="N52" s="10">
        <v>0</v>
      </c>
      <c r="O52" s="10">
        <v>82700</v>
      </c>
      <c r="P52" s="10">
        <v>0</v>
      </c>
      <c r="Q52" s="10">
        <v>101700</v>
      </c>
      <c r="R52" s="10">
        <v>0</v>
      </c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spans="1:31" x14ac:dyDescent="0.2">
      <c r="A53" s="24">
        <v>2108</v>
      </c>
      <c r="B53" s="25" t="s">
        <v>64</v>
      </c>
      <c r="C53" s="26">
        <f t="shared" si="0"/>
        <v>2921000</v>
      </c>
      <c r="D53" s="26">
        <f t="shared" si="0"/>
        <v>1754000</v>
      </c>
      <c r="E53" s="27">
        <f>+SUM(E54:E62)</f>
        <v>411300</v>
      </c>
      <c r="F53" s="27">
        <f t="shared" ref="F53:R53" si="12">+SUM(F54:F62)</f>
        <v>0</v>
      </c>
      <c r="G53" s="27">
        <f t="shared" si="12"/>
        <v>1977700</v>
      </c>
      <c r="H53" s="27">
        <f t="shared" si="12"/>
        <v>1754000</v>
      </c>
      <c r="I53" s="27">
        <f t="shared" si="12"/>
        <v>332000</v>
      </c>
      <c r="J53" s="27">
        <f t="shared" si="12"/>
        <v>0</v>
      </c>
      <c r="K53" s="27">
        <f t="shared" si="12"/>
        <v>0</v>
      </c>
      <c r="L53" s="27">
        <f t="shared" si="12"/>
        <v>0</v>
      </c>
      <c r="M53" s="27">
        <f t="shared" si="12"/>
        <v>0</v>
      </c>
      <c r="N53" s="27">
        <f t="shared" si="12"/>
        <v>0</v>
      </c>
      <c r="O53" s="27">
        <f t="shared" si="12"/>
        <v>200000</v>
      </c>
      <c r="P53" s="27">
        <f t="shared" si="12"/>
        <v>0</v>
      </c>
      <c r="Q53" s="27">
        <f t="shared" si="12"/>
        <v>0</v>
      </c>
      <c r="R53" s="27">
        <f t="shared" si="12"/>
        <v>0</v>
      </c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spans="1:31" x14ac:dyDescent="0.2">
      <c r="A54" s="30">
        <v>210801</v>
      </c>
      <c r="B54" s="31" t="s">
        <v>65</v>
      </c>
      <c r="C54" s="9">
        <f t="shared" si="0"/>
        <v>411300</v>
      </c>
      <c r="D54" s="9">
        <f t="shared" si="0"/>
        <v>0</v>
      </c>
      <c r="E54" s="12">
        <v>411300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spans="1:31" x14ac:dyDescent="0.2">
      <c r="A55" s="8">
        <v>210802</v>
      </c>
      <c r="B55" s="8" t="s">
        <v>66</v>
      </c>
      <c r="C55" s="9">
        <f t="shared" si="0"/>
        <v>0</v>
      </c>
      <c r="D55" s="9">
        <f t="shared" si="0"/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 spans="1:31" x14ac:dyDescent="0.2">
      <c r="A56" s="8">
        <v>210803</v>
      </c>
      <c r="B56" s="8" t="s">
        <v>67</v>
      </c>
      <c r="C56" s="9">
        <f t="shared" si="0"/>
        <v>0</v>
      </c>
      <c r="D56" s="9">
        <f t="shared" si="0"/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</row>
    <row r="57" spans="1:31" x14ac:dyDescent="0.2">
      <c r="A57" s="8">
        <v>210804</v>
      </c>
      <c r="B57" s="8" t="s">
        <v>68</v>
      </c>
      <c r="C57" s="9">
        <f t="shared" si="0"/>
        <v>0</v>
      </c>
      <c r="D57" s="9">
        <f t="shared" si="0"/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</row>
    <row r="58" spans="1:31" x14ac:dyDescent="0.2">
      <c r="A58" s="8">
        <v>210805</v>
      </c>
      <c r="B58" s="8" t="s">
        <v>69</v>
      </c>
      <c r="C58" s="9">
        <f t="shared" si="0"/>
        <v>0</v>
      </c>
      <c r="D58" s="9">
        <f t="shared" si="0"/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</row>
    <row r="59" spans="1:31" x14ac:dyDescent="0.2">
      <c r="A59" s="8">
        <v>210806</v>
      </c>
      <c r="B59" s="8" t="s">
        <v>70</v>
      </c>
      <c r="C59" s="9">
        <f t="shared" si="0"/>
        <v>0</v>
      </c>
      <c r="D59" s="9">
        <f t="shared" si="0"/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</row>
    <row r="60" spans="1:31" x14ac:dyDescent="0.2">
      <c r="A60" s="8">
        <v>210807</v>
      </c>
      <c r="B60" s="8" t="s">
        <v>71</v>
      </c>
      <c r="C60" s="9">
        <f t="shared" si="0"/>
        <v>0</v>
      </c>
      <c r="D60" s="9">
        <f t="shared" si="0"/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</row>
    <row r="61" spans="1:31" x14ac:dyDescent="0.2">
      <c r="A61" s="8">
        <v>210808</v>
      </c>
      <c r="B61" s="8" t="s">
        <v>72</v>
      </c>
      <c r="C61" s="9">
        <f t="shared" si="0"/>
        <v>0</v>
      </c>
      <c r="D61" s="9">
        <f t="shared" si="0"/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</row>
    <row r="62" spans="1:31" x14ac:dyDescent="0.2">
      <c r="A62" s="8">
        <v>210809</v>
      </c>
      <c r="B62" s="8" t="s">
        <v>73</v>
      </c>
      <c r="C62" s="9">
        <f t="shared" si="0"/>
        <v>2509700</v>
      </c>
      <c r="D62" s="9">
        <f t="shared" si="0"/>
        <v>1754000</v>
      </c>
      <c r="E62" s="10">
        <v>0</v>
      </c>
      <c r="F62" s="10">
        <v>0</v>
      </c>
      <c r="G62" s="10">
        <v>1977700</v>
      </c>
      <c r="H62" s="10">
        <v>1754000</v>
      </c>
      <c r="I62" s="10">
        <v>332000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200000</v>
      </c>
      <c r="P62" s="10">
        <v>0</v>
      </c>
      <c r="Q62" s="10">
        <v>0</v>
      </c>
      <c r="R62" s="10">
        <v>0</v>
      </c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</row>
    <row r="63" spans="1:31" s="2" customFormat="1" x14ac:dyDescent="0.2">
      <c r="A63" s="25">
        <v>2109</v>
      </c>
      <c r="B63" s="25" t="s">
        <v>74</v>
      </c>
      <c r="C63" s="26">
        <f t="shared" si="0"/>
        <v>1967100</v>
      </c>
      <c r="D63" s="26">
        <f t="shared" si="0"/>
        <v>0</v>
      </c>
      <c r="E63" s="27">
        <f>+E64+E65</f>
        <v>1142100</v>
      </c>
      <c r="F63" s="27">
        <f t="shared" ref="F63:R63" si="13">+F64+F65</f>
        <v>0</v>
      </c>
      <c r="G63" s="27">
        <f t="shared" si="13"/>
        <v>0</v>
      </c>
      <c r="H63" s="27">
        <f t="shared" si="13"/>
        <v>0</v>
      </c>
      <c r="I63" s="27">
        <f t="shared" si="13"/>
        <v>0</v>
      </c>
      <c r="J63" s="27">
        <f t="shared" si="13"/>
        <v>0</v>
      </c>
      <c r="K63" s="27">
        <f t="shared" si="13"/>
        <v>0</v>
      </c>
      <c r="L63" s="27">
        <f t="shared" si="13"/>
        <v>0</v>
      </c>
      <c r="M63" s="27">
        <f t="shared" si="13"/>
        <v>0</v>
      </c>
      <c r="N63" s="27">
        <f t="shared" si="13"/>
        <v>0</v>
      </c>
      <c r="O63" s="27">
        <f t="shared" si="13"/>
        <v>412500</v>
      </c>
      <c r="P63" s="27">
        <f t="shared" si="13"/>
        <v>0</v>
      </c>
      <c r="Q63" s="27">
        <f t="shared" si="13"/>
        <v>412500</v>
      </c>
      <c r="R63" s="27">
        <f t="shared" si="13"/>
        <v>0</v>
      </c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</row>
    <row r="64" spans="1:31" x14ac:dyDescent="0.2">
      <c r="A64" s="8">
        <v>210901</v>
      </c>
      <c r="B64" s="8" t="s">
        <v>74</v>
      </c>
      <c r="C64" s="9">
        <f t="shared" si="0"/>
        <v>1793500</v>
      </c>
      <c r="D64" s="9">
        <f>SUM(F64+H64+J64+L64+N64+P64+R64)</f>
        <v>0</v>
      </c>
      <c r="E64" s="10">
        <v>968500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412500</v>
      </c>
      <c r="P64" s="10">
        <v>0</v>
      </c>
      <c r="Q64" s="10">
        <v>412500</v>
      </c>
      <c r="R64" s="10">
        <v>0</v>
      </c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</row>
    <row r="65" spans="1:31" x14ac:dyDescent="0.2">
      <c r="A65" s="8">
        <v>210902</v>
      </c>
      <c r="B65" s="8" t="s">
        <v>75</v>
      </c>
      <c r="C65" s="9">
        <f t="shared" si="0"/>
        <v>173600</v>
      </c>
      <c r="D65" s="9">
        <f t="shared" si="0"/>
        <v>0</v>
      </c>
      <c r="E65" s="10">
        <v>173600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</row>
    <row r="66" spans="1:31" s="39" customFormat="1" x14ac:dyDescent="0.2">
      <c r="A66" s="8">
        <v>26109</v>
      </c>
      <c r="B66" s="36" t="s">
        <v>76</v>
      </c>
      <c r="C66" s="26">
        <f t="shared" si="0"/>
        <v>0</v>
      </c>
      <c r="D66" s="26">
        <f t="shared" si="0"/>
        <v>0</v>
      </c>
      <c r="E66" s="37">
        <f>E67</f>
        <v>0</v>
      </c>
      <c r="F66" s="37">
        <f t="shared" ref="F66:R66" si="14">F67</f>
        <v>0</v>
      </c>
      <c r="G66" s="37">
        <f t="shared" si="14"/>
        <v>0</v>
      </c>
      <c r="H66" s="37">
        <f t="shared" si="14"/>
        <v>0</v>
      </c>
      <c r="I66" s="37">
        <f t="shared" si="14"/>
        <v>0</v>
      </c>
      <c r="J66" s="37">
        <f t="shared" si="14"/>
        <v>0</v>
      </c>
      <c r="K66" s="37">
        <f t="shared" si="14"/>
        <v>0</v>
      </c>
      <c r="L66" s="37">
        <f t="shared" si="14"/>
        <v>0</v>
      </c>
      <c r="M66" s="37">
        <f t="shared" si="14"/>
        <v>0</v>
      </c>
      <c r="N66" s="37">
        <f t="shared" si="14"/>
        <v>0</v>
      </c>
      <c r="O66" s="37">
        <f t="shared" si="14"/>
        <v>0</v>
      </c>
      <c r="P66" s="37">
        <f t="shared" si="14"/>
        <v>0</v>
      </c>
      <c r="Q66" s="37">
        <f t="shared" si="14"/>
        <v>0</v>
      </c>
      <c r="R66" s="37">
        <f t="shared" si="14"/>
        <v>0</v>
      </c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pans="1:31" x14ac:dyDescent="0.2">
      <c r="A67" s="8">
        <v>26109</v>
      </c>
      <c r="B67" s="8" t="s">
        <v>76</v>
      </c>
      <c r="C67" s="9">
        <f t="shared" si="0"/>
        <v>0</v>
      </c>
      <c r="D67" s="9">
        <f t="shared" si="0"/>
        <v>0</v>
      </c>
      <c r="E67" s="10"/>
      <c r="F67" s="10">
        <v>0</v>
      </c>
      <c r="G67" s="10"/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</row>
    <row r="68" spans="1:31" x14ac:dyDescent="0.2">
      <c r="A68" s="25">
        <v>2132</v>
      </c>
      <c r="B68" s="25" t="s">
        <v>77</v>
      </c>
      <c r="C68" s="26">
        <f t="shared" si="0"/>
        <v>66230000</v>
      </c>
      <c r="D68" s="26">
        <f t="shared" si="0"/>
        <v>0</v>
      </c>
      <c r="E68" s="27">
        <f>+E69+E70+E71</f>
        <v>65446700</v>
      </c>
      <c r="F68" s="27">
        <f t="shared" ref="F68:Q68" si="15">+F69+F70+F71</f>
        <v>0</v>
      </c>
      <c r="G68" s="27">
        <f>+G69+G70+G71</f>
        <v>516700</v>
      </c>
      <c r="H68" s="27">
        <f>+H69+H70+H71</f>
        <v>0</v>
      </c>
      <c r="I68" s="27">
        <f t="shared" si="15"/>
        <v>93300</v>
      </c>
      <c r="J68" s="27">
        <f t="shared" si="15"/>
        <v>0</v>
      </c>
      <c r="K68" s="27">
        <f t="shared" si="15"/>
        <v>33300</v>
      </c>
      <c r="L68" s="27">
        <f t="shared" si="15"/>
        <v>0</v>
      </c>
      <c r="M68" s="27">
        <f t="shared" si="15"/>
        <v>45000</v>
      </c>
      <c r="N68" s="27">
        <f t="shared" si="15"/>
        <v>0</v>
      </c>
      <c r="O68" s="27">
        <f t="shared" si="15"/>
        <v>45000</v>
      </c>
      <c r="P68" s="27">
        <f t="shared" si="15"/>
        <v>0</v>
      </c>
      <c r="Q68" s="27">
        <f t="shared" si="15"/>
        <v>50000</v>
      </c>
      <c r="R68" s="27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</row>
    <row r="69" spans="1:31" x14ac:dyDescent="0.2">
      <c r="A69" s="8">
        <v>213207</v>
      </c>
      <c r="B69" s="8" t="s">
        <v>78</v>
      </c>
      <c r="C69" s="9">
        <f t="shared" si="0"/>
        <v>35791500</v>
      </c>
      <c r="D69" s="9">
        <f t="shared" si="0"/>
        <v>0</v>
      </c>
      <c r="E69" s="10">
        <v>35791500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</row>
    <row r="70" spans="1:31" x14ac:dyDescent="0.2">
      <c r="A70" s="8">
        <v>213208</v>
      </c>
      <c r="B70" s="8" t="s">
        <v>79</v>
      </c>
      <c r="C70" s="9">
        <f t="shared" si="0"/>
        <v>29596900</v>
      </c>
      <c r="D70" s="9">
        <f t="shared" si="0"/>
        <v>0</v>
      </c>
      <c r="E70" s="10">
        <v>29596900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</row>
    <row r="71" spans="1:31" x14ac:dyDescent="0.2">
      <c r="A71" s="8">
        <v>213209</v>
      </c>
      <c r="B71" s="8" t="s">
        <v>80</v>
      </c>
      <c r="C71" s="9">
        <f t="shared" si="0"/>
        <v>841600</v>
      </c>
      <c r="D71" s="9">
        <f t="shared" si="0"/>
        <v>0</v>
      </c>
      <c r="E71" s="10">
        <v>58300</v>
      </c>
      <c r="F71" s="10">
        <v>0</v>
      </c>
      <c r="G71" s="10">
        <v>516700</v>
      </c>
      <c r="H71" s="10">
        <v>0</v>
      </c>
      <c r="I71" s="10">
        <v>93300</v>
      </c>
      <c r="J71" s="10">
        <v>0</v>
      </c>
      <c r="K71" s="10">
        <v>33300</v>
      </c>
      <c r="L71" s="10">
        <v>0</v>
      </c>
      <c r="M71" s="10">
        <v>45000</v>
      </c>
      <c r="N71" s="10">
        <v>0</v>
      </c>
      <c r="O71" s="10">
        <v>45000</v>
      </c>
      <c r="P71" s="10">
        <v>0</v>
      </c>
      <c r="Q71" s="10">
        <v>50000</v>
      </c>
      <c r="R71" s="10">
        <v>0</v>
      </c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</row>
    <row r="72" spans="1:31" s="2" customFormat="1" x14ac:dyDescent="0.2">
      <c r="A72" s="25"/>
      <c r="B72" s="25" t="s">
        <v>81</v>
      </c>
      <c r="C72" s="26">
        <f t="shared" si="0"/>
        <v>478</v>
      </c>
      <c r="D72" s="26">
        <f t="shared" si="0"/>
        <v>0</v>
      </c>
      <c r="E72" s="27">
        <f>+SUM(E73:E75)</f>
        <v>35</v>
      </c>
      <c r="F72" s="27">
        <f t="shared" ref="F72:R72" si="16">+SUM(F73:F75)</f>
        <v>0</v>
      </c>
      <c r="G72" s="27">
        <f t="shared" si="16"/>
        <v>310</v>
      </c>
      <c r="H72" s="27">
        <f t="shared" si="16"/>
        <v>0</v>
      </c>
      <c r="I72" s="27">
        <f t="shared" si="16"/>
        <v>56</v>
      </c>
      <c r="J72" s="27">
        <f t="shared" si="16"/>
        <v>0</v>
      </c>
      <c r="K72" s="27">
        <f t="shared" si="16"/>
        <v>20</v>
      </c>
      <c r="L72" s="27">
        <f t="shared" si="16"/>
        <v>0</v>
      </c>
      <c r="M72" s="27">
        <f t="shared" si="16"/>
        <v>27</v>
      </c>
      <c r="N72" s="27">
        <f t="shared" si="16"/>
        <v>0</v>
      </c>
      <c r="O72" s="27"/>
      <c r="P72" s="27"/>
      <c r="Q72" s="27">
        <f t="shared" si="16"/>
        <v>30</v>
      </c>
      <c r="R72" s="27">
        <f t="shared" si="16"/>
        <v>0</v>
      </c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</row>
    <row r="73" spans="1:31" x14ac:dyDescent="0.2">
      <c r="A73" s="8"/>
      <c r="B73" s="8" t="s">
        <v>82</v>
      </c>
      <c r="C73" s="9">
        <f t="shared" si="0"/>
        <v>7</v>
      </c>
      <c r="D73" s="9">
        <f t="shared" si="0"/>
        <v>0</v>
      </c>
      <c r="E73" s="10">
        <v>1</v>
      </c>
      <c r="F73" s="10"/>
      <c r="G73" s="10">
        <v>1</v>
      </c>
      <c r="H73" s="10"/>
      <c r="I73" s="10">
        <v>1</v>
      </c>
      <c r="J73" s="10"/>
      <c r="K73" s="10">
        <v>1</v>
      </c>
      <c r="L73" s="10"/>
      <c r="M73" s="10">
        <v>1</v>
      </c>
      <c r="N73" s="10"/>
      <c r="O73" s="10">
        <v>1</v>
      </c>
      <c r="P73" s="10"/>
      <c r="Q73" s="10">
        <v>1</v>
      </c>
      <c r="R73" s="10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</row>
    <row r="74" spans="1:31" x14ac:dyDescent="0.2">
      <c r="A74" s="8"/>
      <c r="B74" s="8" t="s">
        <v>83</v>
      </c>
      <c r="C74" s="9">
        <f t="shared" si="0"/>
        <v>355</v>
      </c>
      <c r="D74" s="9">
        <f t="shared" si="0"/>
        <v>0</v>
      </c>
      <c r="E74" s="10">
        <v>24</v>
      </c>
      <c r="F74" s="10"/>
      <c r="G74" s="10">
        <v>216</v>
      </c>
      <c r="H74" s="10"/>
      <c r="I74" s="10">
        <v>52</v>
      </c>
      <c r="J74" s="10"/>
      <c r="K74" s="10">
        <v>6</v>
      </c>
      <c r="L74" s="10"/>
      <c r="M74" s="10">
        <v>13</v>
      </c>
      <c r="N74" s="10"/>
      <c r="O74" s="10">
        <v>21</v>
      </c>
      <c r="P74" s="10"/>
      <c r="Q74" s="10">
        <v>23</v>
      </c>
      <c r="R74" s="10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</row>
    <row r="75" spans="1:31" x14ac:dyDescent="0.2">
      <c r="A75" s="8"/>
      <c r="B75" s="8" t="s">
        <v>84</v>
      </c>
      <c r="C75" s="9">
        <f t="shared" ref="C75:D75" si="17">SUM(E75+G75+I75+K75+M75+O75+Q75)</f>
        <v>143</v>
      </c>
      <c r="D75" s="9">
        <f t="shared" si="17"/>
        <v>0</v>
      </c>
      <c r="E75" s="10">
        <v>10</v>
      </c>
      <c r="F75" s="10"/>
      <c r="G75" s="10">
        <v>93</v>
      </c>
      <c r="H75" s="10"/>
      <c r="I75" s="10">
        <v>3</v>
      </c>
      <c r="J75" s="10"/>
      <c r="K75" s="10">
        <v>13</v>
      </c>
      <c r="L75" s="10"/>
      <c r="M75" s="10">
        <v>13</v>
      </c>
      <c r="N75" s="10"/>
      <c r="O75" s="10">
        <v>5</v>
      </c>
      <c r="P75" s="10"/>
      <c r="Q75" s="10">
        <v>6</v>
      </c>
      <c r="R75" s="10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</row>
    <row r="76" spans="1:31" ht="27" customHeight="1" x14ac:dyDescent="0.2">
      <c r="C76" s="32"/>
      <c r="D76" s="32"/>
      <c r="G76" s="33" t="s">
        <v>85</v>
      </c>
      <c r="H76" s="34"/>
      <c r="L76" s="35"/>
    </row>
    <row r="77" spans="1:31" ht="22.5" customHeight="1" x14ac:dyDescent="0.2">
      <c r="E77" s="51" t="s">
        <v>86</v>
      </c>
      <c r="F77" s="51"/>
      <c r="G77" s="51"/>
      <c r="H77" s="51"/>
      <c r="I77" s="51"/>
      <c r="L77" s="35"/>
    </row>
    <row r="78" spans="1:31" ht="33.75" customHeight="1" x14ac:dyDescent="0.2">
      <c r="E78" s="51" t="s">
        <v>87</v>
      </c>
      <c r="F78" s="51"/>
      <c r="G78" s="51"/>
      <c r="H78" s="51"/>
      <c r="I78" s="51"/>
    </row>
  </sheetData>
  <mergeCells count="19">
    <mergeCell ref="Q6:R6"/>
    <mergeCell ref="E77:I77"/>
    <mergeCell ref="E78:I78"/>
    <mergeCell ref="K5:L5"/>
    <mergeCell ref="M5:N5"/>
    <mergeCell ref="O5:P5"/>
    <mergeCell ref="Q5:R5"/>
    <mergeCell ref="E6:F6"/>
    <mergeCell ref="G6:H6"/>
    <mergeCell ref="I6:J6"/>
    <mergeCell ref="K6:L6"/>
    <mergeCell ref="M6:N6"/>
    <mergeCell ref="O6:P6"/>
    <mergeCell ref="I5:J5"/>
    <mergeCell ref="A5:A6"/>
    <mergeCell ref="B5:B6"/>
    <mergeCell ref="C5:D6"/>
    <mergeCell ref="E5:F5"/>
    <mergeCell ref="G5:H5"/>
  </mergeCells>
  <pageMargins left="0.7" right="0" top="0.25" bottom="0" header="0.3" footer="0.3"/>
  <pageSetup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workbookViewId="0">
      <selection activeCell="I11" sqref="I11"/>
    </sheetView>
  </sheetViews>
  <sheetFormatPr defaultRowHeight="15" x14ac:dyDescent="0.25"/>
  <cols>
    <col min="1" max="1" width="14" customWidth="1"/>
    <col min="5" max="5" width="16.28515625" customWidth="1"/>
    <col min="6" max="6" width="16.42578125" customWidth="1"/>
    <col min="7" max="7" width="15.7109375" customWidth="1"/>
    <col min="8" max="8" width="58.5703125" customWidth="1"/>
  </cols>
  <sheetData>
    <row r="1" spans="1:8" x14ac:dyDescent="0.25">
      <c r="A1" s="55" t="s">
        <v>103</v>
      </c>
      <c r="B1" s="55"/>
      <c r="C1" s="55"/>
      <c r="D1" s="55"/>
      <c r="E1" s="55"/>
      <c r="F1" s="55"/>
      <c r="G1" s="55"/>
      <c r="H1" s="56" t="s">
        <v>89</v>
      </c>
    </row>
    <row r="2" spans="1:8" ht="36" x14ac:dyDescent="0.25">
      <c r="A2" s="57" t="s">
        <v>90</v>
      </c>
      <c r="B2" s="58" t="s">
        <v>91</v>
      </c>
      <c r="C2" s="58" t="s">
        <v>92</v>
      </c>
      <c r="D2" s="59" t="s">
        <v>93</v>
      </c>
      <c r="E2" s="59" t="s">
        <v>94</v>
      </c>
      <c r="F2" s="60" t="s">
        <v>95</v>
      </c>
      <c r="G2" s="59" t="s">
        <v>96</v>
      </c>
      <c r="H2" s="61" t="s">
        <v>97</v>
      </c>
    </row>
    <row r="3" spans="1:8" x14ac:dyDescent="0.25">
      <c r="A3" s="62" t="s">
        <v>21</v>
      </c>
      <c r="B3" s="63"/>
      <c r="C3" s="63"/>
      <c r="D3" s="63"/>
      <c r="E3" s="63"/>
      <c r="F3" s="63"/>
      <c r="G3" s="63"/>
      <c r="H3" s="64"/>
    </row>
    <row r="4" spans="1:8" ht="12.75" customHeight="1" x14ac:dyDescent="0.25">
      <c r="A4" s="65"/>
      <c r="B4" s="58">
        <v>71602</v>
      </c>
      <c r="C4" s="58">
        <v>80101</v>
      </c>
      <c r="D4" s="59">
        <v>350001</v>
      </c>
      <c r="E4" s="66"/>
      <c r="F4" s="66">
        <f>G4-E4</f>
        <v>0</v>
      </c>
      <c r="G4" s="66"/>
      <c r="H4" s="61"/>
    </row>
    <row r="5" spans="1:8" ht="15.75" thickBot="1" x14ac:dyDescent="0.3">
      <c r="A5" s="67" t="s">
        <v>22</v>
      </c>
      <c r="B5" s="67"/>
      <c r="C5" s="67"/>
      <c r="D5" s="67"/>
      <c r="E5" s="67"/>
      <c r="F5" s="67"/>
      <c r="G5" s="67"/>
      <c r="H5" s="68"/>
    </row>
    <row r="6" spans="1:8" ht="15" customHeight="1" thickBot="1" x14ac:dyDescent="0.3">
      <c r="A6" s="69" t="s">
        <v>98</v>
      </c>
      <c r="B6" s="70"/>
      <c r="C6" s="70"/>
      <c r="D6" s="70">
        <v>210101</v>
      </c>
      <c r="E6" s="71">
        <f t="shared" ref="E6:G15" si="0">SUM(E52+E74+E96+E118+E29)</f>
        <v>0</v>
      </c>
      <c r="F6" s="71">
        <f t="shared" si="0"/>
        <v>18941485</v>
      </c>
      <c r="G6" s="71">
        <f t="shared" si="0"/>
        <v>18941485</v>
      </c>
      <c r="H6" s="83" t="s">
        <v>105</v>
      </c>
    </row>
    <row r="7" spans="1:8" ht="15" customHeight="1" thickBot="1" x14ac:dyDescent="0.3">
      <c r="A7" s="72"/>
      <c r="B7" s="73"/>
      <c r="C7" s="73"/>
      <c r="D7" s="73">
        <v>210201</v>
      </c>
      <c r="E7" s="71">
        <f t="shared" si="0"/>
        <v>0</v>
      </c>
      <c r="F7" s="71">
        <f t="shared" si="0"/>
        <v>39803438</v>
      </c>
      <c r="G7" s="71">
        <f t="shared" si="0"/>
        <v>39803438</v>
      </c>
      <c r="H7" s="85"/>
    </row>
    <row r="8" spans="1:8" ht="15" customHeight="1" thickBot="1" x14ac:dyDescent="0.3">
      <c r="A8" s="72"/>
      <c r="B8" s="73"/>
      <c r="C8" s="73"/>
      <c r="D8" s="73">
        <v>210301</v>
      </c>
      <c r="E8" s="71">
        <f t="shared" si="0"/>
        <v>0</v>
      </c>
      <c r="F8" s="71">
        <f t="shared" si="0"/>
        <v>0</v>
      </c>
      <c r="G8" s="71">
        <f t="shared" si="0"/>
        <v>0</v>
      </c>
      <c r="H8" s="85"/>
    </row>
    <row r="9" spans="1:8" ht="15" customHeight="1" thickBot="1" x14ac:dyDescent="0.3">
      <c r="A9" s="72"/>
      <c r="B9" s="73"/>
      <c r="C9" s="73"/>
      <c r="D9" s="73">
        <v>210302</v>
      </c>
      <c r="E9" s="71">
        <f t="shared" si="0"/>
        <v>0</v>
      </c>
      <c r="F9" s="71">
        <f t="shared" si="0"/>
        <v>0</v>
      </c>
      <c r="G9" s="71">
        <f t="shared" si="0"/>
        <v>0</v>
      </c>
      <c r="H9" s="85"/>
    </row>
    <row r="10" spans="1:8" ht="15" customHeight="1" thickBot="1" x14ac:dyDescent="0.3">
      <c r="A10" s="72"/>
      <c r="B10" s="73"/>
      <c r="C10" s="73"/>
      <c r="D10" s="73">
        <v>210303</v>
      </c>
      <c r="E10" s="71">
        <f t="shared" si="0"/>
        <v>0</v>
      </c>
      <c r="F10" s="71">
        <f t="shared" si="0"/>
        <v>0</v>
      </c>
      <c r="G10" s="71">
        <f t="shared" si="0"/>
        <v>0</v>
      </c>
      <c r="H10" s="85"/>
    </row>
    <row r="11" spans="1:8" ht="15" customHeight="1" thickBot="1" x14ac:dyDescent="0.3">
      <c r="A11" s="72"/>
      <c r="B11" s="73"/>
      <c r="C11" s="73"/>
      <c r="D11" s="73">
        <v>210401</v>
      </c>
      <c r="E11" s="71">
        <f t="shared" si="0"/>
        <v>0</v>
      </c>
      <c r="F11" s="71">
        <f t="shared" si="0"/>
        <v>978500</v>
      </c>
      <c r="G11" s="71">
        <f t="shared" si="0"/>
        <v>978500</v>
      </c>
      <c r="H11" s="85"/>
    </row>
    <row r="12" spans="1:8" ht="15" customHeight="1" thickBot="1" x14ac:dyDescent="0.3">
      <c r="A12" s="72"/>
      <c r="B12" s="73"/>
      <c r="C12" s="73"/>
      <c r="D12" s="73">
        <v>210402</v>
      </c>
      <c r="E12" s="71">
        <f t="shared" si="0"/>
        <v>0</v>
      </c>
      <c r="F12" s="71">
        <f t="shared" si="0"/>
        <v>239780</v>
      </c>
      <c r="G12" s="71">
        <f t="shared" si="0"/>
        <v>239780</v>
      </c>
      <c r="H12" s="85"/>
    </row>
    <row r="13" spans="1:8" ht="15" customHeight="1" thickBot="1" x14ac:dyDescent="0.3">
      <c r="A13" s="72"/>
      <c r="B13" s="73"/>
      <c r="C13" s="73"/>
      <c r="D13" s="73">
        <v>210403</v>
      </c>
      <c r="E13" s="71">
        <f t="shared" si="0"/>
        <v>0</v>
      </c>
      <c r="F13" s="71">
        <f t="shared" si="0"/>
        <v>0</v>
      </c>
      <c r="G13" s="71">
        <f t="shared" si="0"/>
        <v>0</v>
      </c>
      <c r="H13" s="85"/>
    </row>
    <row r="14" spans="1:8" ht="15" customHeight="1" thickBot="1" x14ac:dyDescent="0.3">
      <c r="A14" s="72"/>
      <c r="B14" s="73"/>
      <c r="C14" s="73"/>
      <c r="D14" s="73">
        <v>210404</v>
      </c>
      <c r="E14" s="71">
        <f t="shared" si="0"/>
        <v>0</v>
      </c>
      <c r="F14" s="71">
        <f t="shared" si="0"/>
        <v>0</v>
      </c>
      <c r="G14" s="71">
        <f t="shared" si="0"/>
        <v>0</v>
      </c>
      <c r="H14" s="85"/>
    </row>
    <row r="15" spans="1:8" ht="15" customHeight="1" thickBot="1" x14ac:dyDescent="0.3">
      <c r="A15" s="72"/>
      <c r="B15" s="73"/>
      <c r="C15" s="73"/>
      <c r="D15" s="73">
        <v>210405</v>
      </c>
      <c r="E15" s="71">
        <f t="shared" si="0"/>
        <v>0</v>
      </c>
      <c r="F15" s="71">
        <f t="shared" si="0"/>
        <v>0</v>
      </c>
      <c r="G15" s="71">
        <f t="shared" si="0"/>
        <v>0</v>
      </c>
      <c r="H15" s="85"/>
    </row>
    <row r="16" spans="1:8" ht="15" customHeight="1" thickBot="1" x14ac:dyDescent="0.3">
      <c r="A16" s="72"/>
      <c r="B16" s="73"/>
      <c r="C16" s="73"/>
      <c r="D16" s="73">
        <v>210406</v>
      </c>
      <c r="E16" s="71">
        <f>SUM(E62+E84+E106+E128+E40)</f>
        <v>0</v>
      </c>
      <c r="F16" s="71">
        <f t="shared" ref="F16:G16" si="1">SUM(F62+F84+F106+F128+F40)</f>
        <v>23171423</v>
      </c>
      <c r="G16" s="71">
        <f t="shared" si="1"/>
        <v>23171423</v>
      </c>
      <c r="H16" s="85"/>
    </row>
    <row r="17" spans="1:8" ht="15" customHeight="1" thickBot="1" x14ac:dyDescent="0.3">
      <c r="A17" s="72"/>
      <c r="B17" s="73"/>
      <c r="C17" s="73"/>
      <c r="D17" s="73">
        <v>210501</v>
      </c>
      <c r="E17" s="71">
        <f t="shared" ref="E17:G25" si="2">SUM(E62+E84+E106+E128+E40)</f>
        <v>0</v>
      </c>
      <c r="F17" s="71">
        <f t="shared" si="2"/>
        <v>23171423</v>
      </c>
      <c r="G17" s="71">
        <f t="shared" si="2"/>
        <v>23171423</v>
      </c>
      <c r="H17" s="85"/>
    </row>
    <row r="18" spans="1:8" ht="15" customHeight="1" thickBot="1" x14ac:dyDescent="0.3">
      <c r="A18" s="72"/>
      <c r="B18" s="73"/>
      <c r="C18" s="73"/>
      <c r="D18" s="74">
        <v>210502</v>
      </c>
      <c r="E18" s="71">
        <f t="shared" si="2"/>
        <v>0</v>
      </c>
      <c r="F18" s="71">
        <f t="shared" si="2"/>
        <v>2942310</v>
      </c>
      <c r="G18" s="71">
        <f t="shared" si="2"/>
        <v>2942310</v>
      </c>
      <c r="H18" s="85"/>
    </row>
    <row r="19" spans="1:8" ht="15" customHeight="1" thickBot="1" x14ac:dyDescent="0.3">
      <c r="A19" s="72"/>
      <c r="B19" s="73"/>
      <c r="C19" s="73"/>
      <c r="D19" s="74">
        <v>210503</v>
      </c>
      <c r="E19" s="71">
        <f t="shared" si="2"/>
        <v>0</v>
      </c>
      <c r="F19" s="71">
        <f t="shared" si="2"/>
        <v>0</v>
      </c>
      <c r="G19" s="71">
        <f t="shared" si="2"/>
        <v>0</v>
      </c>
      <c r="H19" s="85"/>
    </row>
    <row r="20" spans="1:8" ht="15" customHeight="1" thickBot="1" x14ac:dyDescent="0.3">
      <c r="A20" s="72"/>
      <c r="B20" s="73"/>
      <c r="C20" s="73"/>
      <c r="D20" s="74">
        <v>210601</v>
      </c>
      <c r="E20" s="71">
        <f t="shared" si="2"/>
        <v>0</v>
      </c>
      <c r="F20" s="71">
        <f t="shared" si="2"/>
        <v>0</v>
      </c>
      <c r="G20" s="71">
        <f t="shared" si="2"/>
        <v>0</v>
      </c>
      <c r="H20" s="85"/>
    </row>
    <row r="21" spans="1:8" ht="15" customHeight="1" thickBot="1" x14ac:dyDescent="0.3">
      <c r="A21" s="72"/>
      <c r="B21" s="73"/>
      <c r="C21" s="73"/>
      <c r="D21" s="74">
        <v>210604</v>
      </c>
      <c r="E21" s="71">
        <f t="shared" si="2"/>
        <v>0</v>
      </c>
      <c r="F21" s="71">
        <f t="shared" si="2"/>
        <v>4359400</v>
      </c>
      <c r="G21" s="71">
        <f t="shared" si="2"/>
        <v>4359400</v>
      </c>
      <c r="H21" s="85"/>
    </row>
    <row r="22" spans="1:8" ht="15" customHeight="1" thickBot="1" x14ac:dyDescent="0.3">
      <c r="A22" s="72"/>
      <c r="B22" s="73"/>
      <c r="C22" s="73"/>
      <c r="D22" s="74">
        <v>210702</v>
      </c>
      <c r="E22" s="71">
        <f t="shared" si="2"/>
        <v>0</v>
      </c>
      <c r="F22" s="71">
        <f t="shared" si="2"/>
        <v>174000</v>
      </c>
      <c r="G22" s="71">
        <f t="shared" si="2"/>
        <v>174000</v>
      </c>
      <c r="H22" s="85"/>
    </row>
    <row r="23" spans="1:8" ht="15" customHeight="1" thickBot="1" x14ac:dyDescent="0.3">
      <c r="A23" s="72"/>
      <c r="B23" s="73"/>
      <c r="C23" s="73"/>
      <c r="D23" s="74">
        <v>210801</v>
      </c>
      <c r="E23" s="71">
        <f t="shared" si="2"/>
        <v>0</v>
      </c>
      <c r="F23" s="71">
        <f t="shared" si="2"/>
        <v>0</v>
      </c>
      <c r="G23" s="71">
        <f t="shared" si="2"/>
        <v>0</v>
      </c>
      <c r="H23" s="85"/>
    </row>
    <row r="24" spans="1:8" ht="15" customHeight="1" x14ac:dyDescent="0.25">
      <c r="A24" s="72"/>
      <c r="B24" s="73"/>
      <c r="C24" s="73"/>
      <c r="D24" s="74">
        <v>210901</v>
      </c>
      <c r="E24" s="75">
        <f t="shared" si="2"/>
        <v>0</v>
      </c>
      <c r="F24" s="75">
        <f t="shared" si="2"/>
        <v>0</v>
      </c>
      <c r="G24" s="75">
        <f t="shared" si="2"/>
        <v>0</v>
      </c>
      <c r="H24" s="85"/>
    </row>
    <row r="25" spans="1:8" ht="15" customHeight="1" thickBot="1" x14ac:dyDescent="0.3">
      <c r="A25" s="76"/>
      <c r="B25" s="77" t="s">
        <v>99</v>
      </c>
      <c r="C25" s="78"/>
      <c r="D25" s="79"/>
      <c r="E25" s="80">
        <f t="shared" si="2"/>
        <v>0</v>
      </c>
      <c r="F25" s="80">
        <f t="shared" si="2"/>
        <v>90610336</v>
      </c>
      <c r="G25" s="80">
        <f t="shared" si="2"/>
        <v>90610336</v>
      </c>
      <c r="H25" s="89"/>
    </row>
    <row r="26" spans="1:8" x14ac:dyDescent="0.25">
      <c r="A26" s="62" t="s">
        <v>21</v>
      </c>
      <c r="B26" s="63"/>
      <c r="C26" s="63"/>
      <c r="D26" s="63"/>
      <c r="E26" s="63"/>
      <c r="F26" s="63"/>
      <c r="G26" s="63"/>
      <c r="H26" s="64"/>
    </row>
    <row r="27" spans="1:8" x14ac:dyDescent="0.25">
      <c r="A27" s="65"/>
      <c r="B27" s="58">
        <v>71602</v>
      </c>
      <c r="C27" s="58">
        <v>80101</v>
      </c>
      <c r="D27" s="59">
        <v>350001</v>
      </c>
      <c r="E27" s="66"/>
      <c r="F27" s="66">
        <f>G27-E27</f>
        <v>0</v>
      </c>
      <c r="G27" s="66"/>
      <c r="H27" s="61"/>
    </row>
    <row r="28" spans="1:8" ht="15.75" thickBot="1" x14ac:dyDescent="0.3">
      <c r="A28" s="67" t="s">
        <v>22</v>
      </c>
      <c r="B28" s="67"/>
      <c r="C28" s="67"/>
      <c r="D28" s="67"/>
      <c r="E28" s="67"/>
      <c r="F28" s="67"/>
      <c r="G28" s="67"/>
      <c r="H28" s="68"/>
    </row>
    <row r="29" spans="1:8" ht="14.25" customHeight="1" x14ac:dyDescent="0.25">
      <c r="A29" s="69" t="s">
        <v>11</v>
      </c>
      <c r="B29" s="70"/>
      <c r="C29" s="70"/>
      <c r="D29" s="70">
        <v>210101</v>
      </c>
      <c r="E29" s="71">
        <v>0</v>
      </c>
      <c r="F29" s="81">
        <v>3703969</v>
      </c>
      <c r="G29" s="82">
        <f>+E29+F29</f>
        <v>3703969</v>
      </c>
      <c r="H29" s="83"/>
    </row>
    <row r="30" spans="1:8" ht="14.25" customHeight="1" x14ac:dyDescent="0.25">
      <c r="A30" s="72"/>
      <c r="B30" s="73"/>
      <c r="C30" s="73"/>
      <c r="D30" s="73">
        <v>210201</v>
      </c>
      <c r="E30" s="80">
        <v>0</v>
      </c>
      <c r="F30" s="84">
        <v>31708962</v>
      </c>
      <c r="G30" s="82">
        <f t="shared" ref="G30:G47" si="3">+E30+F30</f>
        <v>31708962</v>
      </c>
      <c r="H30" s="85"/>
    </row>
    <row r="31" spans="1:8" ht="14.25" customHeight="1" x14ac:dyDescent="0.25">
      <c r="A31" s="72"/>
      <c r="B31" s="73"/>
      <c r="C31" s="73"/>
      <c r="D31" s="73">
        <v>210301</v>
      </c>
      <c r="E31" s="80">
        <v>0</v>
      </c>
      <c r="F31" s="84"/>
      <c r="G31" s="82">
        <f t="shared" si="3"/>
        <v>0</v>
      </c>
      <c r="H31" s="85"/>
    </row>
    <row r="32" spans="1:8" ht="14.25" customHeight="1" x14ac:dyDescent="0.25">
      <c r="A32" s="72"/>
      <c r="B32" s="73"/>
      <c r="C32" s="73"/>
      <c r="D32" s="73">
        <v>210302</v>
      </c>
      <c r="E32" s="80">
        <v>0</v>
      </c>
      <c r="F32" s="84"/>
      <c r="G32" s="82">
        <f t="shared" si="3"/>
        <v>0</v>
      </c>
      <c r="H32" s="85"/>
    </row>
    <row r="33" spans="1:8" ht="14.25" customHeight="1" x14ac:dyDescent="0.25">
      <c r="A33" s="72"/>
      <c r="B33" s="73"/>
      <c r="C33" s="73"/>
      <c r="D33" s="73">
        <v>210303</v>
      </c>
      <c r="E33" s="80">
        <v>0</v>
      </c>
      <c r="F33" s="84"/>
      <c r="G33" s="82">
        <f t="shared" si="3"/>
        <v>0</v>
      </c>
      <c r="H33" s="85"/>
    </row>
    <row r="34" spans="1:8" ht="14.25" customHeight="1" x14ac:dyDescent="0.25">
      <c r="A34" s="72"/>
      <c r="B34" s="73"/>
      <c r="C34" s="73"/>
      <c r="D34" s="73">
        <v>210401</v>
      </c>
      <c r="E34" s="80">
        <v>0</v>
      </c>
      <c r="F34" s="84">
        <v>978500</v>
      </c>
      <c r="G34" s="82">
        <f t="shared" si="3"/>
        <v>978500</v>
      </c>
      <c r="H34" s="85"/>
    </row>
    <row r="35" spans="1:8" ht="14.25" customHeight="1" x14ac:dyDescent="0.25">
      <c r="A35" s="72"/>
      <c r="B35" s="73"/>
      <c r="C35" s="73"/>
      <c r="D35" s="73">
        <v>210402</v>
      </c>
      <c r="E35" s="80">
        <v>0</v>
      </c>
      <c r="F35" s="84"/>
      <c r="G35" s="82">
        <f t="shared" si="3"/>
        <v>0</v>
      </c>
      <c r="H35" s="85"/>
    </row>
    <row r="36" spans="1:8" ht="14.25" customHeight="1" x14ac:dyDescent="0.25">
      <c r="A36" s="72"/>
      <c r="B36" s="73"/>
      <c r="C36" s="73"/>
      <c r="D36" s="73">
        <v>210403</v>
      </c>
      <c r="E36" s="80">
        <v>0</v>
      </c>
      <c r="F36" s="84"/>
      <c r="G36" s="82">
        <f t="shared" si="3"/>
        <v>0</v>
      </c>
      <c r="H36" s="85"/>
    </row>
    <row r="37" spans="1:8" ht="14.25" customHeight="1" x14ac:dyDescent="0.25">
      <c r="A37" s="72"/>
      <c r="B37" s="73"/>
      <c r="C37" s="73"/>
      <c r="D37" s="73">
        <v>210404</v>
      </c>
      <c r="E37" s="80">
        <v>0</v>
      </c>
      <c r="F37" s="84"/>
      <c r="G37" s="82">
        <f t="shared" si="3"/>
        <v>0</v>
      </c>
      <c r="H37" s="85"/>
    </row>
    <row r="38" spans="1:8" ht="14.25" customHeight="1" x14ac:dyDescent="0.25">
      <c r="A38" s="72"/>
      <c r="B38" s="73"/>
      <c r="C38" s="73"/>
      <c r="D38" s="73">
        <v>210405</v>
      </c>
      <c r="E38" s="80">
        <v>0</v>
      </c>
      <c r="F38" s="84"/>
      <c r="G38" s="82">
        <f t="shared" si="3"/>
        <v>0</v>
      </c>
      <c r="H38" s="85"/>
    </row>
    <row r="39" spans="1:8" ht="14.25" customHeight="1" x14ac:dyDescent="0.25">
      <c r="A39" s="72"/>
      <c r="B39" s="73"/>
      <c r="C39" s="73"/>
      <c r="D39" s="73">
        <v>210406</v>
      </c>
      <c r="E39" s="80">
        <v>0</v>
      </c>
      <c r="F39" s="84">
        <v>0</v>
      </c>
      <c r="G39" s="82">
        <f t="shared" si="3"/>
        <v>0</v>
      </c>
      <c r="H39" s="85"/>
    </row>
    <row r="40" spans="1:8" ht="14.25" customHeight="1" x14ac:dyDescent="0.25">
      <c r="A40" s="72"/>
      <c r="B40" s="73"/>
      <c r="C40" s="73"/>
      <c r="D40" s="73">
        <v>210501</v>
      </c>
      <c r="E40" s="80">
        <v>0</v>
      </c>
      <c r="F40" s="84">
        <v>18456653</v>
      </c>
      <c r="G40" s="82">
        <f t="shared" si="3"/>
        <v>18456653</v>
      </c>
      <c r="H40" s="85"/>
    </row>
    <row r="41" spans="1:8" ht="14.25" customHeight="1" x14ac:dyDescent="0.25">
      <c r="A41" s="72"/>
      <c r="B41" s="73"/>
      <c r="C41" s="73"/>
      <c r="D41" s="74">
        <v>210502</v>
      </c>
      <c r="E41" s="86">
        <v>0</v>
      </c>
      <c r="F41" s="87">
        <v>2552310</v>
      </c>
      <c r="G41" s="82">
        <f t="shared" si="3"/>
        <v>2552310</v>
      </c>
      <c r="H41" s="85"/>
    </row>
    <row r="42" spans="1:8" ht="14.25" customHeight="1" x14ac:dyDescent="0.25">
      <c r="A42" s="72"/>
      <c r="B42" s="73"/>
      <c r="C42" s="73"/>
      <c r="D42" s="74">
        <v>210503</v>
      </c>
      <c r="E42" s="86">
        <v>0</v>
      </c>
      <c r="F42" s="87"/>
      <c r="G42" s="82">
        <f t="shared" si="3"/>
        <v>0</v>
      </c>
      <c r="H42" s="85"/>
    </row>
    <row r="43" spans="1:8" ht="14.25" customHeight="1" x14ac:dyDescent="0.25">
      <c r="A43" s="72"/>
      <c r="B43" s="73"/>
      <c r="C43" s="73"/>
      <c r="D43" s="74">
        <v>210601</v>
      </c>
      <c r="E43" s="86">
        <v>0</v>
      </c>
      <c r="F43" s="87">
        <v>0</v>
      </c>
      <c r="G43" s="82">
        <f t="shared" si="3"/>
        <v>0</v>
      </c>
      <c r="H43" s="85"/>
    </row>
    <row r="44" spans="1:8" ht="14.25" customHeight="1" x14ac:dyDescent="0.25">
      <c r="A44" s="72"/>
      <c r="B44" s="73"/>
      <c r="C44" s="73"/>
      <c r="D44" s="74">
        <v>210604</v>
      </c>
      <c r="E44" s="86">
        <v>0</v>
      </c>
      <c r="F44" s="87">
        <v>4359400</v>
      </c>
      <c r="G44" s="82">
        <f t="shared" si="3"/>
        <v>4359400</v>
      </c>
      <c r="H44" s="85"/>
    </row>
    <row r="45" spans="1:8" ht="14.25" customHeight="1" x14ac:dyDescent="0.25">
      <c r="A45" s="72"/>
      <c r="B45" s="73"/>
      <c r="C45" s="73"/>
      <c r="D45" s="74">
        <v>210702</v>
      </c>
      <c r="E45" s="86">
        <v>0</v>
      </c>
      <c r="F45" s="87"/>
      <c r="G45" s="82">
        <f t="shared" si="3"/>
        <v>0</v>
      </c>
      <c r="H45" s="85"/>
    </row>
    <row r="46" spans="1:8" ht="14.25" customHeight="1" x14ac:dyDescent="0.25">
      <c r="A46" s="72"/>
      <c r="B46" s="73"/>
      <c r="C46" s="73"/>
      <c r="D46" s="74">
        <v>210801</v>
      </c>
      <c r="E46" s="86">
        <v>0</v>
      </c>
      <c r="F46" s="87"/>
      <c r="G46" s="82">
        <f t="shared" si="3"/>
        <v>0</v>
      </c>
      <c r="H46" s="85"/>
    </row>
    <row r="47" spans="1:8" ht="14.25" customHeight="1" x14ac:dyDescent="0.25">
      <c r="A47" s="72"/>
      <c r="B47" s="73"/>
      <c r="C47" s="73"/>
      <c r="D47" s="74">
        <v>210901</v>
      </c>
      <c r="E47" s="86">
        <v>0</v>
      </c>
      <c r="F47" s="87"/>
      <c r="G47" s="82">
        <f t="shared" si="3"/>
        <v>0</v>
      </c>
      <c r="H47" s="85"/>
    </row>
    <row r="48" spans="1:8" ht="14.25" customHeight="1" thickBot="1" x14ac:dyDescent="0.3">
      <c r="A48" s="76"/>
      <c r="B48" s="77" t="s">
        <v>99</v>
      </c>
      <c r="C48" s="78"/>
      <c r="D48" s="79"/>
      <c r="E48" s="80">
        <v>0</v>
      </c>
      <c r="F48" s="88">
        <f>SUM(F29:F47)</f>
        <v>61759794</v>
      </c>
      <c r="G48" s="80">
        <f>+SUM(G29:G47)</f>
        <v>61759794</v>
      </c>
      <c r="H48" s="89"/>
    </row>
    <row r="49" spans="1:8" x14ac:dyDescent="0.25">
      <c r="A49" s="62" t="s">
        <v>21</v>
      </c>
      <c r="B49" s="63"/>
      <c r="C49" s="63"/>
      <c r="D49" s="63"/>
      <c r="E49" s="90"/>
      <c r="F49" s="90"/>
      <c r="G49" s="90"/>
      <c r="H49" s="64"/>
    </row>
    <row r="50" spans="1:8" x14ac:dyDescent="0.25">
      <c r="A50" s="65"/>
      <c r="B50" s="58">
        <v>71602</v>
      </c>
      <c r="C50" s="58">
        <v>80101</v>
      </c>
      <c r="D50" s="59">
        <v>350001</v>
      </c>
      <c r="E50" s="66"/>
      <c r="F50" s="66">
        <f>G50-E50</f>
        <v>0</v>
      </c>
      <c r="G50" s="66"/>
      <c r="H50" s="61"/>
    </row>
    <row r="51" spans="1:8" ht="15.75" thickBot="1" x14ac:dyDescent="0.3">
      <c r="A51" s="67" t="s">
        <v>22</v>
      </c>
      <c r="B51" s="67"/>
      <c r="C51" s="67"/>
      <c r="D51" s="67"/>
      <c r="E51" s="67"/>
      <c r="F51" s="67"/>
      <c r="G51" s="67"/>
      <c r="H51" s="68"/>
    </row>
    <row r="52" spans="1:8" x14ac:dyDescent="0.25">
      <c r="A52" s="69" t="s">
        <v>100</v>
      </c>
      <c r="B52" s="70"/>
      <c r="C52" s="70"/>
      <c r="D52" s="70">
        <v>210101</v>
      </c>
      <c r="E52" s="71">
        <v>0</v>
      </c>
      <c r="F52" s="81">
        <v>9648416</v>
      </c>
      <c r="G52" s="82">
        <f>+E52+F52</f>
        <v>9648416</v>
      </c>
      <c r="H52" s="83"/>
    </row>
    <row r="53" spans="1:8" x14ac:dyDescent="0.25">
      <c r="A53" s="72"/>
      <c r="B53" s="73"/>
      <c r="C53" s="73"/>
      <c r="D53" s="73">
        <v>210201</v>
      </c>
      <c r="E53" s="80">
        <v>0</v>
      </c>
      <c r="F53" s="84">
        <v>8094476</v>
      </c>
      <c r="G53" s="82">
        <f t="shared" ref="G53:G69" si="4">+E53+F53</f>
        <v>8094476</v>
      </c>
      <c r="H53" s="85"/>
    </row>
    <row r="54" spans="1:8" x14ac:dyDescent="0.25">
      <c r="A54" s="72"/>
      <c r="B54" s="73"/>
      <c r="C54" s="73"/>
      <c r="D54" s="73">
        <v>210301</v>
      </c>
      <c r="E54" s="80">
        <v>0</v>
      </c>
      <c r="F54" s="84"/>
      <c r="G54" s="82">
        <f t="shared" si="4"/>
        <v>0</v>
      </c>
      <c r="H54" s="85"/>
    </row>
    <row r="55" spans="1:8" x14ac:dyDescent="0.25">
      <c r="A55" s="72"/>
      <c r="B55" s="73"/>
      <c r="C55" s="73"/>
      <c r="D55" s="73">
        <v>210302</v>
      </c>
      <c r="E55" s="80">
        <v>0</v>
      </c>
      <c r="F55" s="84"/>
      <c r="G55" s="82">
        <f t="shared" si="4"/>
        <v>0</v>
      </c>
      <c r="H55" s="85"/>
    </row>
    <row r="56" spans="1:8" x14ac:dyDescent="0.25">
      <c r="A56" s="72"/>
      <c r="B56" s="73"/>
      <c r="C56" s="73"/>
      <c r="D56" s="73">
        <v>210303</v>
      </c>
      <c r="E56" s="80">
        <v>0</v>
      </c>
      <c r="F56" s="84"/>
      <c r="G56" s="82">
        <f t="shared" si="4"/>
        <v>0</v>
      </c>
      <c r="H56" s="85"/>
    </row>
    <row r="57" spans="1:8" x14ac:dyDescent="0.25">
      <c r="A57" s="72"/>
      <c r="B57" s="73"/>
      <c r="C57" s="73"/>
      <c r="D57" s="73">
        <v>210401</v>
      </c>
      <c r="E57" s="80">
        <v>0</v>
      </c>
      <c r="F57" s="84"/>
      <c r="G57" s="82">
        <f t="shared" si="4"/>
        <v>0</v>
      </c>
      <c r="H57" s="85"/>
    </row>
    <row r="58" spans="1:8" x14ac:dyDescent="0.25">
      <c r="A58" s="72"/>
      <c r="B58" s="73"/>
      <c r="C58" s="73"/>
      <c r="D58" s="73">
        <v>210402</v>
      </c>
      <c r="E58" s="80">
        <v>0</v>
      </c>
      <c r="F58" s="84"/>
      <c r="G58" s="82">
        <f t="shared" si="4"/>
        <v>0</v>
      </c>
      <c r="H58" s="85"/>
    </row>
    <row r="59" spans="1:8" x14ac:dyDescent="0.25">
      <c r="A59" s="72"/>
      <c r="B59" s="73"/>
      <c r="C59" s="73"/>
      <c r="D59" s="73">
        <v>210403</v>
      </c>
      <c r="E59" s="80">
        <v>0</v>
      </c>
      <c r="F59" s="84"/>
      <c r="G59" s="82">
        <f t="shared" si="4"/>
        <v>0</v>
      </c>
      <c r="H59" s="85"/>
    </row>
    <row r="60" spans="1:8" x14ac:dyDescent="0.25">
      <c r="A60" s="72"/>
      <c r="B60" s="73"/>
      <c r="C60" s="73"/>
      <c r="D60" s="73">
        <v>210404</v>
      </c>
      <c r="E60" s="80">
        <v>0</v>
      </c>
      <c r="F60" s="84"/>
      <c r="G60" s="82">
        <f t="shared" si="4"/>
        <v>0</v>
      </c>
      <c r="H60" s="85"/>
    </row>
    <row r="61" spans="1:8" x14ac:dyDescent="0.25">
      <c r="A61" s="72"/>
      <c r="B61" s="73"/>
      <c r="C61" s="73"/>
      <c r="D61" s="73">
        <v>210405</v>
      </c>
      <c r="E61" s="80">
        <v>0</v>
      </c>
      <c r="F61" s="84">
        <v>0</v>
      </c>
      <c r="G61" s="82">
        <f t="shared" si="4"/>
        <v>0</v>
      </c>
      <c r="H61" s="85"/>
    </row>
    <row r="62" spans="1:8" x14ac:dyDescent="0.25">
      <c r="A62" s="72"/>
      <c r="B62" s="73"/>
      <c r="C62" s="73"/>
      <c r="D62" s="73">
        <v>210501</v>
      </c>
      <c r="E62" s="80">
        <v>0</v>
      </c>
      <c r="F62" s="84">
        <v>4714770</v>
      </c>
      <c r="G62" s="82">
        <f t="shared" si="4"/>
        <v>4714770</v>
      </c>
      <c r="H62" s="85"/>
    </row>
    <row r="63" spans="1:8" x14ac:dyDescent="0.25">
      <c r="A63" s="72"/>
      <c r="B63" s="73"/>
      <c r="C63" s="73"/>
      <c r="D63" s="74">
        <v>210502</v>
      </c>
      <c r="E63" s="86">
        <v>0</v>
      </c>
      <c r="F63" s="87">
        <v>390000</v>
      </c>
      <c r="G63" s="82">
        <f t="shared" si="4"/>
        <v>390000</v>
      </c>
      <c r="H63" s="85"/>
    </row>
    <row r="64" spans="1:8" x14ac:dyDescent="0.25">
      <c r="A64" s="72"/>
      <c r="B64" s="73"/>
      <c r="C64" s="73"/>
      <c r="D64" s="74">
        <v>210503</v>
      </c>
      <c r="E64" s="86">
        <v>0</v>
      </c>
      <c r="F64" s="87"/>
      <c r="G64" s="82">
        <f t="shared" si="4"/>
        <v>0</v>
      </c>
      <c r="H64" s="85"/>
    </row>
    <row r="65" spans="1:8" x14ac:dyDescent="0.25">
      <c r="A65" s="72"/>
      <c r="B65" s="73"/>
      <c r="C65" s="73"/>
      <c r="D65" s="74">
        <v>210601</v>
      </c>
      <c r="E65" s="86">
        <v>0</v>
      </c>
      <c r="F65" s="87"/>
      <c r="G65" s="82">
        <f t="shared" si="4"/>
        <v>0</v>
      </c>
      <c r="H65" s="85"/>
    </row>
    <row r="66" spans="1:8" x14ac:dyDescent="0.25">
      <c r="A66" s="72"/>
      <c r="B66" s="73"/>
      <c r="C66" s="73"/>
      <c r="D66" s="74">
        <v>210604</v>
      </c>
      <c r="E66" s="86">
        <v>0</v>
      </c>
      <c r="F66" s="87"/>
      <c r="G66" s="82">
        <f t="shared" si="4"/>
        <v>0</v>
      </c>
      <c r="H66" s="85"/>
    </row>
    <row r="67" spans="1:8" x14ac:dyDescent="0.25">
      <c r="A67" s="72"/>
      <c r="B67" s="73"/>
      <c r="C67" s="73"/>
      <c r="D67" s="74">
        <v>210702</v>
      </c>
      <c r="E67" s="86">
        <v>0</v>
      </c>
      <c r="F67" s="87">
        <v>174000</v>
      </c>
      <c r="G67" s="82">
        <f t="shared" si="4"/>
        <v>174000</v>
      </c>
      <c r="H67" s="85"/>
    </row>
    <row r="68" spans="1:8" x14ac:dyDescent="0.25">
      <c r="A68" s="72"/>
      <c r="B68" s="73"/>
      <c r="C68" s="73"/>
      <c r="D68" s="74">
        <v>210801</v>
      </c>
      <c r="E68" s="86">
        <v>0</v>
      </c>
      <c r="F68" s="87"/>
      <c r="G68" s="82">
        <f t="shared" si="4"/>
        <v>0</v>
      </c>
      <c r="H68" s="85"/>
    </row>
    <row r="69" spans="1:8" x14ac:dyDescent="0.25">
      <c r="A69" s="72"/>
      <c r="B69" s="73"/>
      <c r="C69" s="73"/>
      <c r="D69" s="74">
        <v>210901</v>
      </c>
      <c r="E69" s="86">
        <v>0</v>
      </c>
      <c r="F69" s="87"/>
      <c r="G69" s="82">
        <f t="shared" si="4"/>
        <v>0</v>
      </c>
      <c r="H69" s="85"/>
    </row>
    <row r="70" spans="1:8" ht="16.5" thickBot="1" x14ac:dyDescent="0.3">
      <c r="A70" s="76"/>
      <c r="B70" s="77" t="s">
        <v>99</v>
      </c>
      <c r="C70" s="78"/>
      <c r="D70" s="79"/>
      <c r="E70" s="88">
        <v>0</v>
      </c>
      <c r="F70" s="88">
        <f>SUM(F52:F69)</f>
        <v>23021662</v>
      </c>
      <c r="G70" s="88">
        <f>+SUM(G52:G69)</f>
        <v>23021662</v>
      </c>
      <c r="H70" s="89"/>
    </row>
    <row r="71" spans="1:8" x14ac:dyDescent="0.25">
      <c r="A71" s="62" t="s">
        <v>21</v>
      </c>
      <c r="B71" s="63"/>
      <c r="C71" s="63"/>
      <c r="D71" s="63"/>
      <c r="E71" s="63"/>
      <c r="F71" s="63"/>
      <c r="G71" s="63"/>
      <c r="H71" s="64"/>
    </row>
    <row r="72" spans="1:8" x14ac:dyDescent="0.25">
      <c r="A72" s="65"/>
      <c r="B72" s="58">
        <v>71602</v>
      </c>
      <c r="C72" s="58">
        <v>80101</v>
      </c>
      <c r="D72" s="59">
        <v>350001</v>
      </c>
      <c r="E72" s="66"/>
      <c r="F72" s="66">
        <f>G72-E72</f>
        <v>0</v>
      </c>
      <c r="G72" s="66"/>
      <c r="H72" s="61"/>
    </row>
    <row r="73" spans="1:8" ht="15.75" thickBot="1" x14ac:dyDescent="0.3">
      <c r="A73" s="67" t="s">
        <v>22</v>
      </c>
      <c r="B73" s="67"/>
      <c r="C73" s="67"/>
      <c r="D73" s="67"/>
      <c r="E73" s="67"/>
      <c r="F73" s="67"/>
      <c r="G73" s="67"/>
      <c r="H73" s="68"/>
    </row>
    <row r="74" spans="1:8" x14ac:dyDescent="0.25">
      <c r="A74" s="69" t="s">
        <v>13</v>
      </c>
      <c r="B74" s="70"/>
      <c r="C74" s="70"/>
      <c r="D74" s="70">
        <v>210101</v>
      </c>
      <c r="E74" s="71">
        <v>0</v>
      </c>
      <c r="F74" s="81">
        <v>5589100</v>
      </c>
      <c r="G74" s="82">
        <f>+E74+F74</f>
        <v>5589100</v>
      </c>
      <c r="H74" s="83"/>
    </row>
    <row r="75" spans="1:8" x14ac:dyDescent="0.25">
      <c r="A75" s="72"/>
      <c r="B75" s="73"/>
      <c r="C75" s="73"/>
      <c r="D75" s="73">
        <v>210201</v>
      </c>
      <c r="E75" s="80">
        <v>0</v>
      </c>
      <c r="F75" s="84"/>
      <c r="G75" s="82">
        <f t="shared" ref="G75:G79" si="5">+E75+F75</f>
        <v>0</v>
      </c>
      <c r="H75" s="85"/>
    </row>
    <row r="76" spans="1:8" x14ac:dyDescent="0.25">
      <c r="A76" s="72"/>
      <c r="B76" s="73"/>
      <c r="C76" s="73"/>
      <c r="D76" s="73">
        <v>210301</v>
      </c>
      <c r="E76" s="80">
        <v>0</v>
      </c>
      <c r="F76" s="84"/>
      <c r="G76" s="82">
        <f t="shared" si="5"/>
        <v>0</v>
      </c>
      <c r="H76" s="85"/>
    </row>
    <row r="77" spans="1:8" x14ac:dyDescent="0.25">
      <c r="A77" s="72"/>
      <c r="B77" s="73"/>
      <c r="C77" s="73"/>
      <c r="D77" s="73">
        <v>210302</v>
      </c>
      <c r="E77" s="80">
        <v>0</v>
      </c>
      <c r="F77" s="84"/>
      <c r="G77" s="82">
        <f t="shared" si="5"/>
        <v>0</v>
      </c>
      <c r="H77" s="85"/>
    </row>
    <row r="78" spans="1:8" x14ac:dyDescent="0.25">
      <c r="A78" s="72"/>
      <c r="B78" s="73"/>
      <c r="C78" s="73"/>
      <c r="D78" s="73">
        <v>210303</v>
      </c>
      <c r="E78" s="80">
        <v>0</v>
      </c>
      <c r="F78" s="84"/>
      <c r="G78" s="82">
        <f t="shared" si="5"/>
        <v>0</v>
      </c>
      <c r="H78" s="85"/>
    </row>
    <row r="79" spans="1:8" x14ac:dyDescent="0.25">
      <c r="A79" s="72"/>
      <c r="B79" s="73"/>
      <c r="C79" s="73"/>
      <c r="D79" s="73">
        <v>210401</v>
      </c>
      <c r="E79" s="80">
        <v>0</v>
      </c>
      <c r="F79" s="84"/>
      <c r="G79" s="82">
        <f t="shared" si="5"/>
        <v>0</v>
      </c>
      <c r="H79" s="85"/>
    </row>
    <row r="80" spans="1:8" x14ac:dyDescent="0.25">
      <c r="A80" s="72"/>
      <c r="B80" s="73"/>
      <c r="C80" s="73"/>
      <c r="D80" s="73">
        <v>210402</v>
      </c>
      <c r="E80" s="80">
        <v>0</v>
      </c>
      <c r="F80" s="84"/>
      <c r="G80" s="82">
        <f>+E80+F80</f>
        <v>0</v>
      </c>
      <c r="H80" s="85"/>
    </row>
    <row r="81" spans="1:8" x14ac:dyDescent="0.25">
      <c r="A81" s="72"/>
      <c r="B81" s="73"/>
      <c r="C81" s="73"/>
      <c r="D81" s="73">
        <v>210403</v>
      </c>
      <c r="E81" s="80">
        <v>0</v>
      </c>
      <c r="F81" s="84"/>
      <c r="G81" s="82">
        <f t="shared" ref="G81:G91" si="6">+E81+F81</f>
        <v>0</v>
      </c>
      <c r="H81" s="85"/>
    </row>
    <row r="82" spans="1:8" x14ac:dyDescent="0.25">
      <c r="A82" s="72"/>
      <c r="B82" s="73"/>
      <c r="C82" s="73"/>
      <c r="D82" s="73">
        <v>210404</v>
      </c>
      <c r="E82" s="80">
        <v>0</v>
      </c>
      <c r="F82" s="84"/>
      <c r="G82" s="82">
        <f t="shared" si="6"/>
        <v>0</v>
      </c>
      <c r="H82" s="85"/>
    </row>
    <row r="83" spans="1:8" x14ac:dyDescent="0.25">
      <c r="A83" s="72"/>
      <c r="B83" s="73"/>
      <c r="C83" s="73"/>
      <c r="D83" s="73">
        <v>210405</v>
      </c>
      <c r="E83" s="80">
        <v>0</v>
      </c>
      <c r="F83" s="84"/>
      <c r="G83" s="82">
        <f t="shared" si="6"/>
        <v>0</v>
      </c>
      <c r="H83" s="85"/>
    </row>
    <row r="84" spans="1:8" x14ac:dyDescent="0.25">
      <c r="A84" s="72"/>
      <c r="B84" s="73"/>
      <c r="C84" s="73"/>
      <c r="D84" s="73">
        <v>210501</v>
      </c>
      <c r="E84" s="80">
        <v>0</v>
      </c>
      <c r="F84" s="84"/>
      <c r="G84" s="82">
        <f t="shared" si="6"/>
        <v>0</v>
      </c>
      <c r="H84" s="85"/>
    </row>
    <row r="85" spans="1:8" x14ac:dyDescent="0.25">
      <c r="A85" s="72"/>
      <c r="B85" s="73"/>
      <c r="C85" s="73"/>
      <c r="D85" s="74">
        <v>210502</v>
      </c>
      <c r="E85" s="86">
        <v>0</v>
      </c>
      <c r="F85" s="87"/>
      <c r="G85" s="82">
        <f t="shared" si="6"/>
        <v>0</v>
      </c>
      <c r="H85" s="85"/>
    </row>
    <row r="86" spans="1:8" x14ac:dyDescent="0.25">
      <c r="A86" s="72"/>
      <c r="B86" s="73"/>
      <c r="C86" s="73"/>
      <c r="D86" s="74">
        <v>210503</v>
      </c>
      <c r="E86" s="86">
        <v>0</v>
      </c>
      <c r="F86" s="87"/>
      <c r="G86" s="82">
        <f t="shared" si="6"/>
        <v>0</v>
      </c>
      <c r="H86" s="85"/>
    </row>
    <row r="87" spans="1:8" x14ac:dyDescent="0.25">
      <c r="A87" s="72"/>
      <c r="B87" s="73"/>
      <c r="C87" s="73"/>
      <c r="D87" s="74">
        <v>210601</v>
      </c>
      <c r="E87" s="86">
        <v>0</v>
      </c>
      <c r="F87" s="87"/>
      <c r="G87" s="82">
        <f t="shared" si="6"/>
        <v>0</v>
      </c>
      <c r="H87" s="85"/>
    </row>
    <row r="88" spans="1:8" x14ac:dyDescent="0.25">
      <c r="A88" s="72"/>
      <c r="B88" s="73"/>
      <c r="C88" s="73"/>
      <c r="D88" s="74">
        <v>210604</v>
      </c>
      <c r="E88" s="86">
        <v>0</v>
      </c>
      <c r="F88" s="87">
        <v>0</v>
      </c>
      <c r="G88" s="82">
        <f t="shared" si="6"/>
        <v>0</v>
      </c>
      <c r="H88" s="85"/>
    </row>
    <row r="89" spans="1:8" x14ac:dyDescent="0.25">
      <c r="A89" s="72"/>
      <c r="B89" s="73"/>
      <c r="C89" s="73"/>
      <c r="D89" s="74">
        <v>210702</v>
      </c>
      <c r="E89" s="86">
        <v>0</v>
      </c>
      <c r="F89" s="87"/>
      <c r="G89" s="82">
        <f t="shared" si="6"/>
        <v>0</v>
      </c>
      <c r="H89" s="85"/>
    </row>
    <row r="90" spans="1:8" x14ac:dyDescent="0.25">
      <c r="A90" s="72"/>
      <c r="B90" s="73"/>
      <c r="C90" s="73"/>
      <c r="D90" s="74">
        <v>210801</v>
      </c>
      <c r="E90" s="86">
        <v>0</v>
      </c>
      <c r="F90" s="87"/>
      <c r="G90" s="82">
        <f t="shared" si="6"/>
        <v>0</v>
      </c>
      <c r="H90" s="85"/>
    </row>
    <row r="91" spans="1:8" x14ac:dyDescent="0.25">
      <c r="A91" s="72"/>
      <c r="B91" s="73"/>
      <c r="C91" s="73"/>
      <c r="D91" s="74">
        <v>210901</v>
      </c>
      <c r="E91" s="86">
        <v>0</v>
      </c>
      <c r="F91" s="87"/>
      <c r="G91" s="82">
        <f t="shared" si="6"/>
        <v>0</v>
      </c>
      <c r="H91" s="91"/>
    </row>
    <row r="92" spans="1:8" ht="16.5" thickBot="1" x14ac:dyDescent="0.3">
      <c r="A92" s="76"/>
      <c r="B92" s="77" t="s">
        <v>99</v>
      </c>
      <c r="C92" s="78"/>
      <c r="D92" s="79"/>
      <c r="E92" s="88">
        <v>0</v>
      </c>
      <c r="F92" s="88">
        <f>SUM(F74:F91)</f>
        <v>5589100</v>
      </c>
      <c r="G92" s="88">
        <f>+SUM(G74:G91)</f>
        <v>5589100</v>
      </c>
      <c r="H92" s="92"/>
    </row>
    <row r="93" spans="1:8" x14ac:dyDescent="0.25">
      <c r="A93" s="62" t="s">
        <v>21</v>
      </c>
      <c r="B93" s="63"/>
      <c r="C93" s="63"/>
      <c r="D93" s="63"/>
      <c r="E93" s="63"/>
      <c r="F93" s="63"/>
      <c r="G93" s="63"/>
      <c r="H93" s="64"/>
    </row>
    <row r="94" spans="1:8" ht="13.5" customHeight="1" x14ac:dyDescent="0.25">
      <c r="A94" s="65"/>
      <c r="B94" s="58">
        <v>71602</v>
      </c>
      <c r="C94" s="58">
        <v>80101</v>
      </c>
      <c r="D94" s="59">
        <v>350001</v>
      </c>
      <c r="E94" s="66"/>
      <c r="F94" s="66">
        <f>G94-E94</f>
        <v>0</v>
      </c>
      <c r="G94" s="66"/>
      <c r="H94" s="61"/>
    </row>
    <row r="95" spans="1:8" ht="9.75" hidden="1" customHeight="1" x14ac:dyDescent="0.25">
      <c r="A95" s="67" t="s">
        <v>22</v>
      </c>
      <c r="B95" s="67"/>
      <c r="C95" s="67"/>
      <c r="D95" s="67"/>
      <c r="E95" s="67"/>
      <c r="F95" s="67"/>
      <c r="G95" s="67"/>
      <c r="H95" s="68"/>
    </row>
    <row r="96" spans="1:8" hidden="1" x14ac:dyDescent="0.25">
      <c r="A96" s="69" t="s">
        <v>15</v>
      </c>
      <c r="B96" s="70"/>
      <c r="C96" s="70"/>
      <c r="D96" s="70">
        <v>210101</v>
      </c>
      <c r="E96" s="71">
        <v>0</v>
      </c>
      <c r="F96" s="81"/>
      <c r="G96" s="82">
        <f t="shared" ref="G96:G113" si="7">+E96+F96</f>
        <v>0</v>
      </c>
      <c r="H96" s="83"/>
    </row>
    <row r="97" spans="1:8" hidden="1" x14ac:dyDescent="0.25">
      <c r="A97" s="72"/>
      <c r="B97" s="73"/>
      <c r="C97" s="73"/>
      <c r="D97" s="73">
        <v>210201</v>
      </c>
      <c r="E97" s="80">
        <v>0</v>
      </c>
      <c r="F97" s="84"/>
      <c r="G97" s="82">
        <f t="shared" si="7"/>
        <v>0</v>
      </c>
      <c r="H97" s="85"/>
    </row>
    <row r="98" spans="1:8" hidden="1" x14ac:dyDescent="0.25">
      <c r="A98" s="72"/>
      <c r="B98" s="73"/>
      <c r="C98" s="73"/>
      <c r="D98" s="73">
        <v>210301</v>
      </c>
      <c r="E98" s="80">
        <v>0</v>
      </c>
      <c r="F98" s="84"/>
      <c r="G98" s="82">
        <f t="shared" si="7"/>
        <v>0</v>
      </c>
      <c r="H98" s="85"/>
    </row>
    <row r="99" spans="1:8" hidden="1" x14ac:dyDescent="0.25">
      <c r="A99" s="72"/>
      <c r="B99" s="73"/>
      <c r="C99" s="73"/>
      <c r="D99" s="73">
        <v>210302</v>
      </c>
      <c r="E99" s="80">
        <v>0</v>
      </c>
      <c r="F99" s="84"/>
      <c r="G99" s="82">
        <f>+E99+F99</f>
        <v>0</v>
      </c>
      <c r="H99" s="85"/>
    </row>
    <row r="100" spans="1:8" hidden="1" x14ac:dyDescent="0.25">
      <c r="A100" s="72"/>
      <c r="B100" s="73"/>
      <c r="C100" s="73"/>
      <c r="D100" s="73">
        <v>210303</v>
      </c>
      <c r="E100" s="80">
        <v>0</v>
      </c>
      <c r="F100" s="84"/>
      <c r="G100" s="82">
        <f t="shared" si="7"/>
        <v>0</v>
      </c>
      <c r="H100" s="85"/>
    </row>
    <row r="101" spans="1:8" hidden="1" x14ac:dyDescent="0.25">
      <c r="A101" s="72"/>
      <c r="B101" s="73"/>
      <c r="C101" s="73"/>
      <c r="D101" s="73">
        <v>210401</v>
      </c>
      <c r="E101" s="80">
        <v>0</v>
      </c>
      <c r="F101" s="84"/>
      <c r="G101" s="82">
        <f>+E101+F101</f>
        <v>0</v>
      </c>
      <c r="H101" s="85"/>
    </row>
    <row r="102" spans="1:8" hidden="1" x14ac:dyDescent="0.25">
      <c r="A102" s="72"/>
      <c r="B102" s="73"/>
      <c r="C102" s="73"/>
      <c r="D102" s="73">
        <v>210402</v>
      </c>
      <c r="E102" s="80">
        <v>0</v>
      </c>
      <c r="F102" s="84"/>
      <c r="G102" s="82">
        <f t="shared" si="7"/>
        <v>0</v>
      </c>
      <c r="H102" s="85"/>
    </row>
    <row r="103" spans="1:8" hidden="1" x14ac:dyDescent="0.25">
      <c r="A103" s="72"/>
      <c r="B103" s="73"/>
      <c r="C103" s="73"/>
      <c r="D103" s="73">
        <v>210403</v>
      </c>
      <c r="E103" s="80">
        <v>0</v>
      </c>
      <c r="F103" s="84"/>
      <c r="G103" s="82">
        <f t="shared" si="7"/>
        <v>0</v>
      </c>
      <c r="H103" s="85"/>
    </row>
    <row r="104" spans="1:8" hidden="1" x14ac:dyDescent="0.25">
      <c r="A104" s="72"/>
      <c r="B104" s="73"/>
      <c r="C104" s="73"/>
      <c r="D104" s="73">
        <v>210404</v>
      </c>
      <c r="E104" s="80">
        <v>0</v>
      </c>
      <c r="F104" s="84"/>
      <c r="G104" s="82">
        <f t="shared" si="7"/>
        <v>0</v>
      </c>
      <c r="H104" s="85"/>
    </row>
    <row r="105" spans="1:8" hidden="1" x14ac:dyDescent="0.25">
      <c r="A105" s="72"/>
      <c r="B105" s="73"/>
      <c r="C105" s="73"/>
      <c r="D105" s="73">
        <v>210405</v>
      </c>
      <c r="E105" s="80">
        <v>0</v>
      </c>
      <c r="F105" s="84"/>
      <c r="G105" s="82">
        <f t="shared" si="7"/>
        <v>0</v>
      </c>
      <c r="H105" s="85"/>
    </row>
    <row r="106" spans="1:8" hidden="1" x14ac:dyDescent="0.25">
      <c r="A106" s="72"/>
      <c r="B106" s="73"/>
      <c r="C106" s="73"/>
      <c r="D106" s="73">
        <v>210501</v>
      </c>
      <c r="E106" s="80">
        <v>0</v>
      </c>
      <c r="F106" s="84">
        <v>0</v>
      </c>
      <c r="G106" s="82">
        <f t="shared" si="7"/>
        <v>0</v>
      </c>
      <c r="H106" s="85"/>
    </row>
    <row r="107" spans="1:8" hidden="1" x14ac:dyDescent="0.25">
      <c r="A107" s="72"/>
      <c r="B107" s="73"/>
      <c r="C107" s="73"/>
      <c r="D107" s="74">
        <v>210502</v>
      </c>
      <c r="E107" s="86">
        <v>0</v>
      </c>
      <c r="F107" s="87"/>
      <c r="G107" s="82">
        <f t="shared" si="7"/>
        <v>0</v>
      </c>
      <c r="H107" s="85"/>
    </row>
    <row r="108" spans="1:8" hidden="1" x14ac:dyDescent="0.25">
      <c r="A108" s="72"/>
      <c r="B108" s="73"/>
      <c r="C108" s="73"/>
      <c r="D108" s="74">
        <v>210503</v>
      </c>
      <c r="E108" s="86">
        <v>0</v>
      </c>
      <c r="F108" s="87"/>
      <c r="G108" s="82">
        <f t="shared" si="7"/>
        <v>0</v>
      </c>
      <c r="H108" s="85"/>
    </row>
    <row r="109" spans="1:8" hidden="1" x14ac:dyDescent="0.25">
      <c r="A109" s="72"/>
      <c r="B109" s="73"/>
      <c r="C109" s="73"/>
      <c r="D109" s="74">
        <v>210601</v>
      </c>
      <c r="E109" s="86">
        <v>0</v>
      </c>
      <c r="F109" s="87"/>
      <c r="G109" s="82">
        <f t="shared" si="7"/>
        <v>0</v>
      </c>
      <c r="H109" s="85"/>
    </row>
    <row r="110" spans="1:8" hidden="1" x14ac:dyDescent="0.25">
      <c r="A110" s="72"/>
      <c r="B110" s="73"/>
      <c r="C110" s="73"/>
      <c r="D110" s="74">
        <v>210604</v>
      </c>
      <c r="E110" s="86">
        <v>0</v>
      </c>
      <c r="F110" s="87"/>
      <c r="G110" s="82">
        <f t="shared" si="7"/>
        <v>0</v>
      </c>
      <c r="H110" s="85"/>
    </row>
    <row r="111" spans="1:8" hidden="1" x14ac:dyDescent="0.25">
      <c r="A111" s="72"/>
      <c r="B111" s="73"/>
      <c r="C111" s="73"/>
      <c r="D111" s="74">
        <v>210702</v>
      </c>
      <c r="E111" s="86">
        <v>0</v>
      </c>
      <c r="F111" s="87"/>
      <c r="G111" s="82">
        <f t="shared" si="7"/>
        <v>0</v>
      </c>
      <c r="H111" s="85"/>
    </row>
    <row r="112" spans="1:8" hidden="1" x14ac:dyDescent="0.25">
      <c r="A112" s="72"/>
      <c r="B112" s="73"/>
      <c r="C112" s="73"/>
      <c r="D112" s="74">
        <v>210801</v>
      </c>
      <c r="E112" s="86">
        <v>0</v>
      </c>
      <c r="F112" s="87"/>
      <c r="G112" s="82">
        <f t="shared" si="7"/>
        <v>0</v>
      </c>
      <c r="H112" s="85"/>
    </row>
    <row r="113" spans="1:8" hidden="1" x14ac:dyDescent="0.25">
      <c r="A113" s="72"/>
      <c r="B113" s="73"/>
      <c r="C113" s="73"/>
      <c r="D113" s="74">
        <v>210901</v>
      </c>
      <c r="E113" s="86">
        <v>0</v>
      </c>
      <c r="F113" s="87"/>
      <c r="G113" s="82">
        <f t="shared" si="7"/>
        <v>0</v>
      </c>
      <c r="H113" s="91"/>
    </row>
    <row r="114" spans="1:8" ht="16.5" hidden="1" thickBot="1" x14ac:dyDescent="0.3">
      <c r="A114" s="76"/>
      <c r="B114" s="77" t="s">
        <v>99</v>
      </c>
      <c r="C114" s="78"/>
      <c r="D114" s="79"/>
      <c r="E114" s="88">
        <v>0</v>
      </c>
      <c r="F114" s="88">
        <v>0</v>
      </c>
      <c r="G114" s="88">
        <v>0</v>
      </c>
      <c r="H114" s="92"/>
    </row>
    <row r="115" spans="1:8" hidden="1" x14ac:dyDescent="0.25">
      <c r="A115" s="62" t="s">
        <v>21</v>
      </c>
      <c r="B115" s="63"/>
      <c r="C115" s="63"/>
      <c r="D115" s="63"/>
      <c r="E115" s="63"/>
      <c r="F115" s="63"/>
      <c r="G115" s="63"/>
      <c r="H115" s="64"/>
    </row>
    <row r="116" spans="1:8" x14ac:dyDescent="0.25">
      <c r="A116" s="65"/>
      <c r="B116" s="58">
        <v>71602</v>
      </c>
      <c r="C116" s="58">
        <v>80101</v>
      </c>
      <c r="D116" s="59">
        <v>350001</v>
      </c>
      <c r="E116" s="66"/>
      <c r="F116" s="66">
        <f>G116-E116</f>
        <v>0</v>
      </c>
      <c r="G116" s="66"/>
      <c r="H116" s="61"/>
    </row>
    <row r="117" spans="1:8" ht="15.75" thickBot="1" x14ac:dyDescent="0.3">
      <c r="A117" s="67" t="s">
        <v>22</v>
      </c>
      <c r="B117" s="67"/>
      <c r="C117" s="67"/>
      <c r="D117" s="67"/>
      <c r="E117" s="67"/>
      <c r="F117" s="67"/>
      <c r="G117" s="67"/>
      <c r="H117" s="68"/>
    </row>
    <row r="118" spans="1:8" x14ac:dyDescent="0.25">
      <c r="A118" s="69" t="s">
        <v>16</v>
      </c>
      <c r="B118" s="70"/>
      <c r="C118" s="70"/>
      <c r="D118" s="70">
        <v>210101</v>
      </c>
      <c r="E118" s="71">
        <v>0</v>
      </c>
      <c r="F118" s="81"/>
      <c r="G118" s="82">
        <f t="shared" ref="G118:G135" si="8">+E118+F118</f>
        <v>0</v>
      </c>
      <c r="H118" s="83"/>
    </row>
    <row r="119" spans="1:8" x14ac:dyDescent="0.25">
      <c r="A119" s="72"/>
      <c r="B119" s="73"/>
      <c r="C119" s="73"/>
      <c r="D119" s="73">
        <v>210201</v>
      </c>
      <c r="E119" s="80">
        <v>0</v>
      </c>
      <c r="F119" s="84"/>
      <c r="G119" s="82">
        <f t="shared" si="8"/>
        <v>0</v>
      </c>
      <c r="H119" s="85"/>
    </row>
    <row r="120" spans="1:8" x14ac:dyDescent="0.25">
      <c r="A120" s="72"/>
      <c r="B120" s="73"/>
      <c r="C120" s="73"/>
      <c r="D120" s="73">
        <v>210301</v>
      </c>
      <c r="E120" s="80">
        <v>0</v>
      </c>
      <c r="F120" s="84"/>
      <c r="G120" s="82">
        <f t="shared" si="8"/>
        <v>0</v>
      </c>
      <c r="H120" s="85"/>
    </row>
    <row r="121" spans="1:8" x14ac:dyDescent="0.25">
      <c r="A121" s="72"/>
      <c r="B121" s="73"/>
      <c r="C121" s="73"/>
      <c r="D121" s="73">
        <v>210302</v>
      </c>
      <c r="E121" s="80">
        <v>0</v>
      </c>
      <c r="F121" s="84">
        <v>0</v>
      </c>
      <c r="G121" s="82">
        <f t="shared" si="8"/>
        <v>0</v>
      </c>
      <c r="H121" s="85"/>
    </row>
    <row r="122" spans="1:8" x14ac:dyDescent="0.25">
      <c r="A122" s="72"/>
      <c r="B122" s="73"/>
      <c r="C122" s="73"/>
      <c r="D122" s="73">
        <v>210303</v>
      </c>
      <c r="E122" s="80">
        <v>0</v>
      </c>
      <c r="F122" s="84">
        <v>0</v>
      </c>
      <c r="G122" s="82">
        <f t="shared" si="8"/>
        <v>0</v>
      </c>
      <c r="H122" s="85"/>
    </row>
    <row r="123" spans="1:8" x14ac:dyDescent="0.25">
      <c r="A123" s="72"/>
      <c r="B123" s="73"/>
      <c r="C123" s="73"/>
      <c r="D123" s="73">
        <v>210401</v>
      </c>
      <c r="E123" s="80">
        <v>0</v>
      </c>
      <c r="F123" s="84"/>
      <c r="G123" s="82">
        <f t="shared" si="8"/>
        <v>0</v>
      </c>
      <c r="H123" s="85"/>
    </row>
    <row r="124" spans="1:8" x14ac:dyDescent="0.25">
      <c r="A124" s="72"/>
      <c r="B124" s="73"/>
      <c r="C124" s="73"/>
      <c r="D124" s="73">
        <v>210402</v>
      </c>
      <c r="E124" s="80">
        <v>0</v>
      </c>
      <c r="F124" s="84">
        <v>239780</v>
      </c>
      <c r="G124" s="82">
        <f t="shared" si="8"/>
        <v>239780</v>
      </c>
      <c r="H124" s="85"/>
    </row>
    <row r="125" spans="1:8" x14ac:dyDescent="0.25">
      <c r="A125" s="72"/>
      <c r="B125" s="73"/>
      <c r="C125" s="73"/>
      <c r="D125" s="73">
        <v>210403</v>
      </c>
      <c r="E125" s="80">
        <v>0</v>
      </c>
      <c r="F125" s="84"/>
      <c r="G125" s="82">
        <f t="shared" si="8"/>
        <v>0</v>
      </c>
      <c r="H125" s="85"/>
    </row>
    <row r="126" spans="1:8" x14ac:dyDescent="0.25">
      <c r="A126" s="72"/>
      <c r="B126" s="73"/>
      <c r="C126" s="73"/>
      <c r="D126" s="73">
        <v>210404</v>
      </c>
      <c r="E126" s="80">
        <v>0</v>
      </c>
      <c r="F126" s="84"/>
      <c r="G126" s="82">
        <f t="shared" si="8"/>
        <v>0</v>
      </c>
      <c r="H126" s="85"/>
    </row>
    <row r="127" spans="1:8" x14ac:dyDescent="0.25">
      <c r="A127" s="72"/>
      <c r="B127" s="73"/>
      <c r="C127" s="73"/>
      <c r="D127" s="73">
        <v>210405</v>
      </c>
      <c r="E127" s="80">
        <v>0</v>
      </c>
      <c r="F127" s="84"/>
      <c r="G127" s="82">
        <f t="shared" si="8"/>
        <v>0</v>
      </c>
      <c r="H127" s="85"/>
    </row>
    <row r="128" spans="1:8" x14ac:dyDescent="0.25">
      <c r="A128" s="72"/>
      <c r="B128" s="73"/>
      <c r="C128" s="73"/>
      <c r="D128" s="73">
        <v>210501</v>
      </c>
      <c r="E128" s="80">
        <v>0</v>
      </c>
      <c r="F128" s="84"/>
      <c r="G128" s="82">
        <f t="shared" si="8"/>
        <v>0</v>
      </c>
      <c r="H128" s="85"/>
    </row>
    <row r="129" spans="1:8" x14ac:dyDescent="0.25">
      <c r="A129" s="72"/>
      <c r="B129" s="73"/>
      <c r="C129" s="73"/>
      <c r="D129" s="74">
        <v>210502</v>
      </c>
      <c r="E129" s="86">
        <v>0</v>
      </c>
      <c r="F129" s="87"/>
      <c r="G129" s="82">
        <f t="shared" si="8"/>
        <v>0</v>
      </c>
      <c r="H129" s="85"/>
    </row>
    <row r="130" spans="1:8" x14ac:dyDescent="0.25">
      <c r="A130" s="72"/>
      <c r="B130" s="73"/>
      <c r="C130" s="73"/>
      <c r="D130" s="74">
        <v>210503</v>
      </c>
      <c r="E130" s="86">
        <v>0</v>
      </c>
      <c r="F130" s="87"/>
      <c r="G130" s="82">
        <f t="shared" si="8"/>
        <v>0</v>
      </c>
      <c r="H130" s="85"/>
    </row>
    <row r="131" spans="1:8" x14ac:dyDescent="0.25">
      <c r="A131" s="72"/>
      <c r="B131" s="73"/>
      <c r="C131" s="73"/>
      <c r="D131" s="74">
        <v>210601</v>
      </c>
      <c r="E131" s="86">
        <v>0</v>
      </c>
      <c r="F131" s="87"/>
      <c r="G131" s="82">
        <f t="shared" si="8"/>
        <v>0</v>
      </c>
      <c r="H131" s="85"/>
    </row>
    <row r="132" spans="1:8" x14ac:dyDescent="0.25">
      <c r="A132" s="72"/>
      <c r="B132" s="73"/>
      <c r="C132" s="73"/>
      <c r="D132" s="74">
        <v>210604</v>
      </c>
      <c r="E132" s="86">
        <v>0</v>
      </c>
      <c r="F132" s="87"/>
      <c r="G132" s="82">
        <f t="shared" si="8"/>
        <v>0</v>
      </c>
      <c r="H132" s="85"/>
    </row>
    <row r="133" spans="1:8" x14ac:dyDescent="0.25">
      <c r="A133" s="72"/>
      <c r="B133" s="73"/>
      <c r="C133" s="73"/>
      <c r="D133" s="74">
        <v>210702</v>
      </c>
      <c r="E133" s="86">
        <v>0</v>
      </c>
      <c r="F133" s="87"/>
      <c r="G133" s="82">
        <f t="shared" si="8"/>
        <v>0</v>
      </c>
      <c r="H133" s="85"/>
    </row>
    <row r="134" spans="1:8" x14ac:dyDescent="0.25">
      <c r="A134" s="72"/>
      <c r="B134" s="73"/>
      <c r="C134" s="73"/>
      <c r="D134" s="74">
        <v>210801</v>
      </c>
      <c r="E134" s="86">
        <v>0</v>
      </c>
      <c r="F134" s="87"/>
      <c r="G134" s="82">
        <f t="shared" si="8"/>
        <v>0</v>
      </c>
      <c r="H134" s="85"/>
    </row>
    <row r="135" spans="1:8" x14ac:dyDescent="0.25">
      <c r="A135" s="72"/>
      <c r="B135" s="73"/>
      <c r="C135" s="73"/>
      <c r="D135" s="74">
        <v>210901</v>
      </c>
      <c r="E135" s="86">
        <v>0</v>
      </c>
      <c r="F135" s="87"/>
      <c r="G135" s="82">
        <f t="shared" si="8"/>
        <v>0</v>
      </c>
      <c r="H135" s="85"/>
    </row>
    <row r="136" spans="1:8" ht="16.5" thickBot="1" x14ac:dyDescent="0.3">
      <c r="A136" s="76"/>
      <c r="B136" s="77" t="s">
        <v>99</v>
      </c>
      <c r="C136" s="78"/>
      <c r="D136" s="79"/>
      <c r="E136" s="88">
        <v>0</v>
      </c>
      <c r="F136" s="88">
        <f t="shared" ref="F136" si="9">+SUM(F118:F135)</f>
        <v>239780</v>
      </c>
      <c r="G136" s="88">
        <f>+SUM(G118:G135)</f>
        <v>239780</v>
      </c>
      <c r="H136" s="89"/>
    </row>
    <row r="137" spans="1:8" ht="31.5" customHeight="1" x14ac:dyDescent="0.25">
      <c r="C137" s="1"/>
      <c r="D137" s="1"/>
      <c r="E137" s="33" t="s">
        <v>85</v>
      </c>
      <c r="F137" s="34"/>
      <c r="G137" s="1"/>
    </row>
    <row r="138" spans="1:8" x14ac:dyDescent="0.25">
      <c r="C138" s="93" t="s">
        <v>101</v>
      </c>
      <c r="D138" s="93"/>
      <c r="E138" s="93"/>
      <c r="F138" s="93"/>
      <c r="G138" s="93"/>
    </row>
    <row r="139" spans="1:8" ht="33.75" customHeight="1" x14ac:dyDescent="0.25">
      <c r="C139" s="93" t="s">
        <v>102</v>
      </c>
      <c r="D139" s="93"/>
      <c r="E139" s="93"/>
      <c r="F139" s="93"/>
      <c r="G139" s="93"/>
    </row>
  </sheetData>
  <mergeCells count="31">
    <mergeCell ref="A115:H115"/>
    <mergeCell ref="A117:H117"/>
    <mergeCell ref="A118:A136"/>
    <mergeCell ref="H118:H136"/>
    <mergeCell ref="B136:D136"/>
    <mergeCell ref="A74:A92"/>
    <mergeCell ref="H74:H91"/>
    <mergeCell ref="B92:D92"/>
    <mergeCell ref="A93:H93"/>
    <mergeCell ref="A95:H95"/>
    <mergeCell ref="A96:A114"/>
    <mergeCell ref="H96:H113"/>
    <mergeCell ref="B114:D114"/>
    <mergeCell ref="A51:H51"/>
    <mergeCell ref="A52:A70"/>
    <mergeCell ref="H52:H70"/>
    <mergeCell ref="B70:D70"/>
    <mergeCell ref="A71:H71"/>
    <mergeCell ref="A73:H73"/>
    <mergeCell ref="A26:H26"/>
    <mergeCell ref="A28:H28"/>
    <mergeCell ref="A29:A48"/>
    <mergeCell ref="H29:H48"/>
    <mergeCell ref="B48:D48"/>
    <mergeCell ref="A49:H49"/>
    <mergeCell ref="A1:G1"/>
    <mergeCell ref="A3:H3"/>
    <mergeCell ref="A5:H5"/>
    <mergeCell ref="A6:A25"/>
    <mergeCell ref="H6:H25"/>
    <mergeCell ref="B25:D25"/>
  </mergeCells>
  <pageMargins left="0.7" right="0" top="0.5" bottom="0" header="0.3" footer="0.3"/>
  <pageSetup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Sheet2!Print_Area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2019-02-02T07:43:40Z</cp:lastPrinted>
  <dcterms:created xsi:type="dcterms:W3CDTF">2019-02-01T14:31:35Z</dcterms:created>
  <dcterms:modified xsi:type="dcterms:W3CDTF">2019-02-02T08:37:41Z</dcterms:modified>
</cp:coreProperties>
</file>