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Sheet1!$A$2:$J$78</definedName>
    <definedName name="_xlnm.Print_Area" localSheetId="1">Sheet2!$A$1:$H$139</definedName>
  </definedNames>
  <calcPr calcId="144525"/>
</workbook>
</file>

<file path=xl/calcChain.xml><?xml version="1.0" encoding="utf-8"?>
<calcChain xmlns="http://schemas.openxmlformats.org/spreadsheetml/2006/main">
  <c r="G25" i="2" l="1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70" i="2" l="1"/>
  <c r="O9" i="1" l="1"/>
  <c r="G92" i="2" l="1"/>
  <c r="G136" i="2" l="1"/>
  <c r="E92" i="2"/>
  <c r="E70" i="2"/>
  <c r="E48" i="2"/>
  <c r="G47" i="2"/>
  <c r="G45" i="2"/>
  <c r="G43" i="2"/>
  <c r="G41" i="2"/>
  <c r="G39" i="2"/>
  <c r="G37" i="2"/>
  <c r="G35" i="2"/>
  <c r="G33" i="2"/>
  <c r="G31" i="2"/>
  <c r="G29" i="2"/>
  <c r="G30" i="2"/>
  <c r="G32" i="2"/>
  <c r="G34" i="2"/>
  <c r="G36" i="2"/>
  <c r="G38" i="2"/>
  <c r="G40" i="2"/>
  <c r="G42" i="2"/>
  <c r="G44" i="2"/>
  <c r="G46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52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74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96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18" i="2"/>
  <c r="G48" i="2" l="1"/>
  <c r="K51" i="1" l="1"/>
  <c r="D71" i="1"/>
  <c r="C71" i="1"/>
  <c r="D70" i="1"/>
  <c r="C70" i="1"/>
  <c r="D69" i="1"/>
  <c r="C69" i="1"/>
  <c r="D67" i="1"/>
  <c r="C67" i="1"/>
  <c r="D66" i="1"/>
  <c r="C66" i="1"/>
  <c r="D65" i="1"/>
  <c r="C65" i="1"/>
  <c r="D64" i="1"/>
  <c r="C64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2" i="1"/>
  <c r="C52" i="1"/>
  <c r="D50" i="1"/>
  <c r="C50" i="1"/>
  <c r="D49" i="1"/>
  <c r="C49" i="1"/>
  <c r="D48" i="1"/>
  <c r="C48" i="1"/>
  <c r="D47" i="1"/>
  <c r="C47" i="1"/>
  <c r="D45" i="1"/>
  <c r="C45" i="1"/>
  <c r="D44" i="1"/>
  <c r="C44" i="1"/>
  <c r="D43" i="1"/>
  <c r="C43" i="1"/>
  <c r="D41" i="1"/>
  <c r="C41" i="1"/>
  <c r="D40" i="1"/>
  <c r="C40" i="1"/>
  <c r="D39" i="1"/>
  <c r="C39" i="1"/>
  <c r="D38" i="1"/>
  <c r="C38" i="1"/>
  <c r="D37" i="1"/>
  <c r="C37" i="1"/>
  <c r="D35" i="1"/>
  <c r="C35" i="1"/>
  <c r="D34" i="1"/>
  <c r="C34" i="1"/>
  <c r="D33" i="1"/>
  <c r="C33" i="1"/>
  <c r="D31" i="1"/>
  <c r="C31" i="1"/>
  <c r="D30" i="1"/>
  <c r="C30" i="1"/>
  <c r="D29" i="1"/>
  <c r="C29" i="1"/>
  <c r="D28" i="1"/>
  <c r="C28" i="1"/>
  <c r="D27" i="1"/>
  <c r="C27" i="1"/>
  <c r="D25" i="1"/>
  <c r="C25" i="1"/>
  <c r="D24" i="1"/>
  <c r="C24" i="1"/>
  <c r="D23" i="1"/>
  <c r="C23" i="1"/>
  <c r="D22" i="1"/>
  <c r="C22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1" i="1"/>
  <c r="C11" i="1"/>
  <c r="D10" i="1"/>
  <c r="C10" i="1"/>
  <c r="D8" i="1"/>
  <c r="C8" i="1"/>
  <c r="E12" i="1" l="1"/>
  <c r="F12" i="1"/>
  <c r="G12" i="1"/>
  <c r="H12" i="1"/>
  <c r="I12" i="1"/>
  <c r="J12" i="1"/>
  <c r="K12" i="1"/>
  <c r="L12" i="1"/>
  <c r="M12" i="1"/>
  <c r="N12" i="1"/>
  <c r="O12" i="1"/>
  <c r="P12" i="1"/>
  <c r="P9" i="1" s="1"/>
  <c r="Q12" i="1"/>
  <c r="R12" i="1"/>
  <c r="D12" i="1" l="1"/>
  <c r="C12" i="1"/>
  <c r="R68" i="1"/>
  <c r="Q68" i="1"/>
  <c r="P68" i="1"/>
  <c r="O68" i="1"/>
  <c r="N68" i="1"/>
  <c r="M68" i="1"/>
  <c r="L68" i="1"/>
  <c r="K68" i="1"/>
  <c r="J68" i="1"/>
  <c r="D68" i="1" s="1"/>
  <c r="I68" i="1"/>
  <c r="H68" i="1"/>
  <c r="G68" i="1"/>
  <c r="F68" i="1"/>
  <c r="E68" i="1"/>
  <c r="R63" i="1"/>
  <c r="Q63" i="1"/>
  <c r="P63" i="1"/>
  <c r="D63" i="1" s="1"/>
  <c r="O63" i="1"/>
  <c r="N63" i="1"/>
  <c r="M63" i="1"/>
  <c r="L63" i="1"/>
  <c r="K63" i="1"/>
  <c r="J63" i="1"/>
  <c r="I63" i="1"/>
  <c r="H63" i="1"/>
  <c r="G63" i="1"/>
  <c r="F63" i="1"/>
  <c r="E6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J20" i="1" l="1"/>
  <c r="J9" i="1" s="1"/>
  <c r="D53" i="1"/>
  <c r="D51" i="1"/>
  <c r="D46" i="1"/>
  <c r="D42" i="1"/>
  <c r="N20" i="1"/>
  <c r="N9" i="1" s="1"/>
  <c r="D36" i="1"/>
  <c r="D26" i="1"/>
  <c r="D21" i="1"/>
  <c r="R20" i="1"/>
  <c r="R9" i="1" s="1"/>
  <c r="D32" i="1"/>
  <c r="C63" i="1"/>
  <c r="C51" i="1"/>
  <c r="O20" i="1"/>
  <c r="C68" i="1"/>
  <c r="C53" i="1"/>
  <c r="C46" i="1"/>
  <c r="C36" i="1"/>
  <c r="C26" i="1"/>
  <c r="C42" i="1"/>
  <c r="C32" i="1"/>
  <c r="K20" i="1"/>
  <c r="K9" i="1" s="1"/>
  <c r="C21" i="1"/>
  <c r="G20" i="1"/>
  <c r="F20" i="1"/>
  <c r="F9" i="1" s="1"/>
  <c r="H20" i="1"/>
  <c r="H9" i="1" s="1"/>
  <c r="L20" i="1"/>
  <c r="L9" i="1" s="1"/>
  <c r="E20" i="1"/>
  <c r="E9" i="1" s="1"/>
  <c r="I20" i="1"/>
  <c r="I9" i="1" s="1"/>
  <c r="M20" i="1"/>
  <c r="M9" i="1" s="1"/>
  <c r="Q20" i="1"/>
  <c r="P20" i="1"/>
  <c r="D9" i="1" l="1"/>
  <c r="D20" i="1"/>
  <c r="C20" i="1"/>
  <c r="G9" i="1"/>
  <c r="C9" i="1" s="1"/>
</calcChain>
</file>

<file path=xl/sharedStrings.xml><?xml version="1.0" encoding="utf-8"?>
<sst xmlns="http://schemas.openxmlformats.org/spreadsheetml/2006/main" count="142" uniqueCount="106">
  <si>
    <t>Данс</t>
  </si>
  <si>
    <t>Үзүүлэлт</t>
  </si>
  <si>
    <t>1.Эрүүл мэндийн газар</t>
  </si>
  <si>
    <t>2. Нэгдсэн эмнэлэг</t>
  </si>
  <si>
    <t>З.Бор-Өндөр ХНЭмнэлэг</t>
  </si>
  <si>
    <t>4.УАУТөв</t>
  </si>
  <si>
    <t>5.Зооноз</t>
  </si>
  <si>
    <t>6.Биндэр СДЭ /............/</t>
  </si>
  <si>
    <t>7. Бэрх  СДЭ /............/</t>
  </si>
  <si>
    <t>100180020001</t>
  </si>
  <si>
    <t>100180020006</t>
  </si>
  <si>
    <t>дансны дугаар</t>
  </si>
  <si>
    <t>100180020003</t>
  </si>
  <si>
    <t>100180020005</t>
  </si>
  <si>
    <t>100181020001</t>
  </si>
  <si>
    <t>100182820001</t>
  </si>
  <si>
    <t>Төлөвлөгөө</t>
  </si>
  <si>
    <t>Гүйцэтгэл</t>
  </si>
  <si>
    <t>Мөнгөн хөрөнгийн эхний үлдэгдэл</t>
  </si>
  <si>
    <t>Мөнгөн хөрөнгийн эцсийн үлдэгдэл</t>
  </si>
  <si>
    <t>АВЛАГА</t>
  </si>
  <si>
    <t>ӨГЛӨГ</t>
  </si>
  <si>
    <t>НИЙТ ОРЛОГО</t>
  </si>
  <si>
    <t>Улсын төсвөөс санхүүжих</t>
  </si>
  <si>
    <t>ЭМДСангаас санхүүжих</t>
  </si>
  <si>
    <t>Үндсэн үйл ажиллагааны орлого</t>
  </si>
  <si>
    <t>Туслах үйл ажиллагааны орлого</t>
  </si>
  <si>
    <t>Даатгалын төлбөр /лист/</t>
  </si>
  <si>
    <t>НДЗ орлого</t>
  </si>
  <si>
    <t>Тендерийн орлого</t>
  </si>
  <si>
    <t>НИЙТ ЗАРЛАГА</t>
  </si>
  <si>
    <t>Цалин хөлс нэмэгдэл урамшуулал</t>
  </si>
  <si>
    <t>Үндсэн цалин</t>
  </si>
  <si>
    <t>Нэмэгдэл</t>
  </si>
  <si>
    <t>Унаа хоолны хөнгөлөлт</t>
  </si>
  <si>
    <t>Урамшуулал</t>
  </si>
  <si>
    <t>Ажил олгогчоос төлөх НДШ</t>
  </si>
  <si>
    <t>Тэтгэврийн даатгал</t>
  </si>
  <si>
    <t>Тэтгэмжийн даатгал</t>
  </si>
  <si>
    <t>ҮОМШӨ-ний даатгал</t>
  </si>
  <si>
    <t>Ажилгүйдлийн даатгал</t>
  </si>
  <si>
    <t>Эрүүл мэндийн даатгал</t>
  </si>
  <si>
    <t xml:space="preserve">Байр ашиглалттай холбоотой </t>
  </si>
  <si>
    <t>Гэрэл цахилгаан</t>
  </si>
  <si>
    <t>Түлш халаалт</t>
  </si>
  <si>
    <t>Цэвэр, бохир ус</t>
  </si>
  <si>
    <t>Хангамж, бараа материалын зардал</t>
  </si>
  <si>
    <t>Бичиг хэрэг</t>
  </si>
  <si>
    <t>Тээвэр шатахуун</t>
  </si>
  <si>
    <t>Шуудан холбоо интернет</t>
  </si>
  <si>
    <t>Хог хаягдал зайлуулах</t>
  </si>
  <si>
    <t>Бага үнэтэй түргэн элэгдэх зүйл</t>
  </si>
  <si>
    <t>Нормативт зардал</t>
  </si>
  <si>
    <t>Эм бэлдмэл, эмнэлгийн хэрэгсэл</t>
  </si>
  <si>
    <t>Хоол</t>
  </si>
  <si>
    <t>Нормын хувцас, зөөлөн эдлэл</t>
  </si>
  <si>
    <t>Эд хогшил, урсгал засвар</t>
  </si>
  <si>
    <t>Багаж хэрэгсэл</t>
  </si>
  <si>
    <t>Тавилга</t>
  </si>
  <si>
    <t>Хөдөлмөр хамгааллын хэрэгсэл</t>
  </si>
  <si>
    <t>Урсгал засвар</t>
  </si>
  <si>
    <t>Томилолт зочны зардал</t>
  </si>
  <si>
    <t>Дотоод албан томилолт</t>
  </si>
  <si>
    <t>Бусдаар гүйцэтгүүлэх ажил, үйлчилгээ</t>
  </si>
  <si>
    <t xml:space="preserve">Бусад нийтлэг хураамж </t>
  </si>
  <si>
    <t>Аудит баталгаажуулалт</t>
  </si>
  <si>
    <t>Даатгал</t>
  </si>
  <si>
    <t xml:space="preserve">Тээврийн хэрэгслийн татвар </t>
  </si>
  <si>
    <t>Тээврийн хэрэгслийн оношлогоо</t>
  </si>
  <si>
    <t>Мэдээлэл технологийн үйлчилгээ</t>
  </si>
  <si>
    <t>Газрын төлбөр</t>
  </si>
  <si>
    <t xml:space="preserve">Банк санхүүгийн төлбөр </t>
  </si>
  <si>
    <t>Улсын мэдээллийн маягт хэвлүүлэх</t>
  </si>
  <si>
    <t>Бараа үйлчилгээний бусад зардал</t>
  </si>
  <si>
    <t>Хичээл үйлдвэрлэлийн дадлага</t>
  </si>
  <si>
    <t>Төвлөрүүлэг шилжүүлэг</t>
  </si>
  <si>
    <t>Ажил олгогчоос олгох тэтгэмж</t>
  </si>
  <si>
    <t>Тэтгэвэрт гарахад олгох тэтгэмж</t>
  </si>
  <si>
    <t>Хөдөө орон нутагт тогтвор суурьшилтай</t>
  </si>
  <si>
    <t>Нэг удаагийн тэтгэмж</t>
  </si>
  <si>
    <t>АЖИЛЧДЫН ТОО</t>
  </si>
  <si>
    <t xml:space="preserve">Удирдах </t>
  </si>
  <si>
    <t>Гүйцэтгэх</t>
  </si>
  <si>
    <t>Үйлчлэх</t>
  </si>
  <si>
    <t>Тамга</t>
  </si>
  <si>
    <t>ЭРҮҮЛ МЭНДИЙН ГАЗРИЙН ДАРГА                                   ......................./      Ц. ГЭРЭЛМАА               /</t>
  </si>
  <si>
    <t>ЭРҮҮЛ МЭНДИЙН ГАЗРИЙН ЭДИЙН ЗАСАГЧ..............................           ../    Ч. БАТЦЭЦЭГ                /</t>
  </si>
  <si>
    <t>../../....он</t>
  </si>
  <si>
    <t>Байгууллагын дансны дугаар</t>
  </si>
  <si>
    <t>Хөтөлбөр</t>
  </si>
  <si>
    <t>Зориулалт</t>
  </si>
  <si>
    <t>эдийн засгийн ангилал</t>
  </si>
  <si>
    <t>Тухайн сарын эхний үлдэгдэл</t>
  </si>
  <si>
    <t xml:space="preserve"> Авлага Өглөг /өсөлт/+/бууралт/-/</t>
  </si>
  <si>
    <t>Тухайн сарын эцсийн үлдэгдэл</t>
  </si>
  <si>
    <t>Тайлбар</t>
  </si>
  <si>
    <t>1001800</t>
  </si>
  <si>
    <t>нийт</t>
  </si>
  <si>
    <t>100182720001</t>
  </si>
  <si>
    <t>ЭРҮҮЛ МЭНДИЙН ГАЗРИЙН ДАРГА                                   ......................./      Ц. ГЭРЭЛМАА       /</t>
  </si>
  <si>
    <t>ЭРҮҮЛ МЭНДИЙН ГАЗРИЙН ЭДИЙН ЗАСАГЧ............................... ..../     Ч. БАТЦЭЦЭГ                          /</t>
  </si>
  <si>
    <t>ХЭНТИЙ АЙМГИЙН ӨР, АВЛАГЫН ӨӨРЧЛӨЛТ 2019.оны 03 сар</t>
  </si>
  <si>
    <t>ХЭНТИЙ .АЙМГИЙН ЭРҮҮЛ МЭНДИЙН БАЙГУУЛЛАГУУДЫН   03 -Р САРЫН ТӨСВИЙН ГҮЙЦЭТГЭЛИЙН МЭДЭЭ</t>
  </si>
  <si>
    <t>2019 .оны 04 р сарын 2-ны өдөр</t>
  </si>
  <si>
    <t>20 орон тоотой боловч гүйцэтгэлээр 24 орон тоотой үйл ажиллагаа явуулж байгаа тул эхний 3 сарын байдлаар 5.1 сая төгрөгийг өглөг үүсээд байна.</t>
  </si>
  <si>
    <t>ЭМБ-уудын 03 сарын нэгтгэл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</si>
</sst>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0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/>
    <xf numFmtId="43" fontId="2" fillId="0" borderId="6" xfId="1" applyFont="1" applyBorder="1"/>
    <xf numFmtId="43" fontId="2" fillId="0" borderId="0" xfId="1" applyFont="1"/>
    <xf numFmtId="43" fontId="2" fillId="3" borderId="6" xfId="1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/>
    <xf numFmtId="43" fontId="2" fillId="4" borderId="0" xfId="1" applyFont="1" applyFill="1"/>
    <xf numFmtId="43" fontId="5" fillId="0" borderId="6" xfId="1" applyFont="1" applyBorder="1"/>
    <xf numFmtId="43" fontId="6" fillId="0" borderId="6" xfId="1" applyFont="1" applyBorder="1"/>
    <xf numFmtId="0" fontId="2" fillId="5" borderId="6" xfId="0" applyFont="1" applyFill="1" applyBorder="1" applyAlignment="1">
      <alignment horizontal="center" vertical="center"/>
    </xf>
    <xf numFmtId="0" fontId="4" fillId="5" borderId="6" xfId="0" applyFont="1" applyFill="1" applyBorder="1"/>
    <xf numFmtId="164" fontId="2" fillId="5" borderId="6" xfId="0" applyNumberFormat="1" applyFont="1" applyFill="1" applyBorder="1"/>
    <xf numFmtId="0" fontId="3" fillId="6" borderId="6" xfId="0" applyFont="1" applyFill="1" applyBorder="1" applyAlignment="1">
      <alignment horizontal="right"/>
    </xf>
    <xf numFmtId="0" fontId="3" fillId="6" borderId="6" xfId="0" applyFont="1" applyFill="1" applyBorder="1"/>
    <xf numFmtId="164" fontId="2" fillId="2" borderId="6" xfId="0" applyNumberFormat="1" applyFont="1" applyFill="1" applyBorder="1"/>
    <xf numFmtId="43" fontId="3" fillId="6" borderId="6" xfId="1" applyFont="1" applyFill="1" applyBorder="1"/>
    <xf numFmtId="43" fontId="3" fillId="0" borderId="0" xfId="1" applyFont="1"/>
    <xf numFmtId="0" fontId="2" fillId="0" borderId="6" xfId="0" applyFont="1" applyBorder="1" applyAlignment="1"/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164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0" fontId="3" fillId="2" borderId="6" xfId="0" applyFont="1" applyFill="1" applyBorder="1"/>
    <xf numFmtId="43" fontId="3" fillId="2" borderId="6" xfId="1" applyFont="1" applyFill="1" applyBorder="1"/>
    <xf numFmtId="43" fontId="3" fillId="2" borderId="0" xfId="1" applyFont="1" applyFill="1"/>
    <xf numFmtId="164" fontId="3" fillId="2" borderId="6" xfId="0" applyNumberFormat="1" applyFont="1" applyFill="1" applyBorder="1"/>
    <xf numFmtId="0" fontId="0" fillId="0" borderId="0" xfId="0"/>
    <xf numFmtId="0" fontId="2" fillId="0" borderId="0" xfId="0" applyFont="1"/>
    <xf numFmtId="43" fontId="2" fillId="0" borderId="6" xfId="1" applyFont="1" applyBorder="1"/>
    <xf numFmtId="43" fontId="2" fillId="3" borderId="6" xfId="1" applyFont="1" applyFill="1" applyBorder="1"/>
    <xf numFmtId="43" fontId="4" fillId="4" borderId="6" xfId="1" applyFont="1" applyFill="1" applyBorder="1"/>
    <xf numFmtId="43" fontId="5" fillId="0" borderId="6" xfId="1" applyFont="1" applyBorder="1"/>
    <xf numFmtId="43" fontId="4" fillId="5" borderId="6" xfId="1" applyFont="1" applyFill="1" applyBorder="1"/>
    <xf numFmtId="43" fontId="3" fillId="6" borderId="6" xfId="1" applyFont="1" applyFill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9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3" applyNumberFormat="1" applyFont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left"/>
    </xf>
    <xf numFmtId="2" fontId="2" fillId="0" borderId="6" xfId="0" applyNumberFormat="1" applyFont="1" applyBorder="1"/>
    <xf numFmtId="164" fontId="5" fillId="0" borderId="6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164" fontId="5" fillId="0" borderId="24" xfId="1" applyNumberFormat="1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Alignment="1"/>
    <xf numFmtId="0" fontId="0" fillId="3" borderId="0" xfId="0" applyFill="1"/>
    <xf numFmtId="49" fontId="2" fillId="3" borderId="6" xfId="0" applyNumberFormat="1" applyFont="1" applyFill="1" applyBorder="1" applyAlignment="1">
      <alignment horizontal="center"/>
    </xf>
    <xf numFmtId="43" fontId="5" fillId="3" borderId="6" xfId="1" applyFont="1" applyFill="1" applyBorder="1"/>
    <xf numFmtId="43" fontId="6" fillId="3" borderId="6" xfId="1" applyFont="1" applyFill="1" applyBorder="1"/>
    <xf numFmtId="43" fontId="4" fillId="7" borderId="6" xfId="1" applyFon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49" fontId="10" fillId="0" borderId="10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5" fillId="0" borderId="13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9" xfId="2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8"/>
  <sheetViews>
    <sheetView workbookViewId="0">
      <selection activeCell="S19" sqref="S19"/>
    </sheetView>
  </sheetViews>
  <sheetFormatPr defaultRowHeight="15" x14ac:dyDescent="0.25"/>
  <cols>
    <col min="2" max="2" width="22.85546875" customWidth="1"/>
    <col min="3" max="4" width="17.28515625" customWidth="1"/>
    <col min="5" max="6" width="15.85546875" customWidth="1"/>
    <col min="7" max="7" width="17.140625" customWidth="1"/>
    <col min="8" max="8" width="17" customWidth="1"/>
    <col min="9" max="10" width="15.85546875" customWidth="1"/>
    <col min="11" max="11" width="15.85546875" style="71" customWidth="1"/>
    <col min="12" max="15" width="15.85546875" customWidth="1"/>
    <col min="16" max="16" width="15.85546875" style="71" customWidth="1"/>
    <col min="17" max="18" width="15.85546875" customWidth="1"/>
  </cols>
  <sheetData>
    <row r="2" spans="1:31" x14ac:dyDescent="0.25">
      <c r="A2" s="1"/>
      <c r="B2" s="1"/>
      <c r="C2" s="1"/>
      <c r="D2" s="1"/>
      <c r="E2" s="3" t="s">
        <v>102</v>
      </c>
      <c r="F2" s="1"/>
      <c r="G2" s="1"/>
      <c r="H2" s="1"/>
      <c r="I2" s="1"/>
      <c r="J2" s="1"/>
      <c r="L2" s="1"/>
      <c r="M2" s="1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1"/>
      <c r="B4" s="2" t="s">
        <v>103</v>
      </c>
      <c r="C4" s="1"/>
      <c r="D4" s="1"/>
      <c r="E4" s="1"/>
      <c r="F4" s="1"/>
      <c r="G4" s="1"/>
      <c r="H4" s="1"/>
      <c r="I4" s="1"/>
      <c r="J4" s="1"/>
      <c r="L4" s="1"/>
      <c r="M4" s="1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83" t="s">
        <v>0</v>
      </c>
      <c r="B5" s="83" t="s">
        <v>1</v>
      </c>
      <c r="C5" s="85" t="s">
        <v>105</v>
      </c>
      <c r="D5" s="86"/>
      <c r="E5" s="81" t="s">
        <v>2</v>
      </c>
      <c r="F5" s="82"/>
      <c r="G5" s="81" t="s">
        <v>3</v>
      </c>
      <c r="H5" s="82"/>
      <c r="I5" s="81" t="s">
        <v>4</v>
      </c>
      <c r="J5" s="82"/>
      <c r="K5" s="79" t="s">
        <v>5</v>
      </c>
      <c r="L5" s="79"/>
      <c r="M5" s="79" t="s">
        <v>6</v>
      </c>
      <c r="N5" s="79"/>
      <c r="O5" s="79" t="s">
        <v>7</v>
      </c>
      <c r="P5" s="79"/>
      <c r="Q5" s="79" t="s">
        <v>8</v>
      </c>
      <c r="R5" s="79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84"/>
      <c r="B6" s="84"/>
      <c r="C6" s="87"/>
      <c r="D6" s="88"/>
      <c r="E6" s="76" t="s">
        <v>9</v>
      </c>
      <c r="F6" s="77"/>
      <c r="G6" s="76" t="s">
        <v>10</v>
      </c>
      <c r="H6" s="77"/>
      <c r="I6" s="76" t="s">
        <v>11</v>
      </c>
      <c r="J6" s="77"/>
      <c r="K6" s="80" t="s">
        <v>12</v>
      </c>
      <c r="L6" s="80"/>
      <c r="M6" s="76" t="s">
        <v>13</v>
      </c>
      <c r="N6" s="77"/>
      <c r="O6" s="76" t="s">
        <v>14</v>
      </c>
      <c r="P6" s="77"/>
      <c r="Q6" s="76" t="s">
        <v>15</v>
      </c>
      <c r="R6" s="7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"/>
    </row>
    <row r="7" spans="1:31" x14ac:dyDescent="0.25">
      <c r="A7" s="5"/>
      <c r="B7" s="5"/>
      <c r="C7" s="5"/>
      <c r="D7" s="5"/>
      <c r="E7" s="6" t="s">
        <v>16</v>
      </c>
      <c r="F7" s="6" t="s">
        <v>17</v>
      </c>
      <c r="G7" s="6" t="s">
        <v>16</v>
      </c>
      <c r="H7" s="6" t="s">
        <v>17</v>
      </c>
      <c r="I7" s="6" t="s">
        <v>16</v>
      </c>
      <c r="J7" s="6" t="s">
        <v>17</v>
      </c>
      <c r="K7" s="72" t="s">
        <v>16</v>
      </c>
      <c r="L7" s="6" t="s">
        <v>17</v>
      </c>
      <c r="M7" s="7" t="s">
        <v>16</v>
      </c>
      <c r="N7" s="6" t="s">
        <v>17</v>
      </c>
      <c r="O7" s="6" t="s">
        <v>16</v>
      </c>
      <c r="P7" s="72" t="s">
        <v>17</v>
      </c>
      <c r="Q7" s="6" t="s">
        <v>16</v>
      </c>
      <c r="R7" s="6" t="s">
        <v>17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"/>
    </row>
    <row r="8" spans="1:31" x14ac:dyDescent="0.25">
      <c r="A8" s="8"/>
      <c r="B8" s="9" t="s">
        <v>18</v>
      </c>
      <c r="C8" s="10">
        <f>SUM(E8+G8+I8+K8+M8+O8+Q8)</f>
        <v>0</v>
      </c>
      <c r="D8" s="10">
        <f>SUM(F8+H8+J8+L8+N8+P8+R8)</f>
        <v>0</v>
      </c>
      <c r="E8" s="41"/>
      <c r="F8" s="41"/>
      <c r="G8" s="41"/>
      <c r="H8" s="41"/>
      <c r="I8" s="41"/>
      <c r="J8" s="41"/>
      <c r="K8" s="42"/>
      <c r="L8" s="41"/>
      <c r="M8" s="41"/>
      <c r="N8" s="41"/>
      <c r="O8" s="41"/>
      <c r="P8" s="42"/>
      <c r="Q8" s="41"/>
      <c r="R8" s="41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8"/>
      <c r="B9" s="9" t="s">
        <v>19</v>
      </c>
      <c r="C9" s="10">
        <f t="shared" ref="C9:D71" si="0">SUM(E9+G9+I9+K9+M9+O9+Q9)</f>
        <v>-100</v>
      </c>
      <c r="D9" s="10">
        <f t="shared" si="0"/>
        <v>321513267.97000003</v>
      </c>
      <c r="E9" s="41">
        <f t="shared" ref="E9:I9" si="1">E12-E20</f>
        <v>0</v>
      </c>
      <c r="F9" s="41">
        <f t="shared" si="1"/>
        <v>9822658</v>
      </c>
      <c r="G9" s="41">
        <f t="shared" si="1"/>
        <v>-100</v>
      </c>
      <c r="H9" s="41">
        <f t="shared" si="1"/>
        <v>204023566.5</v>
      </c>
      <c r="I9" s="41">
        <f t="shared" si="1"/>
        <v>0</v>
      </c>
      <c r="J9" s="42">
        <f>J12-J20</f>
        <v>60366204.379999995</v>
      </c>
      <c r="K9" s="42">
        <f t="shared" ref="K9:R9" si="2">K12-K20</f>
        <v>0</v>
      </c>
      <c r="L9" s="42">
        <f t="shared" si="2"/>
        <v>15225587.510000005</v>
      </c>
      <c r="M9" s="41">
        <f t="shared" si="2"/>
        <v>0</v>
      </c>
      <c r="N9" s="42">
        <f t="shared" si="2"/>
        <v>15394861</v>
      </c>
      <c r="O9" s="42">
        <f t="shared" si="2"/>
        <v>0</v>
      </c>
      <c r="P9" s="42">
        <f t="shared" si="2"/>
        <v>9502954.599999994</v>
      </c>
      <c r="Q9" s="41">
        <v>0</v>
      </c>
      <c r="R9" s="41">
        <f t="shared" si="2"/>
        <v>7177435.9799999893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5">
      <c r="A10" s="8"/>
      <c r="B10" s="9" t="s">
        <v>20</v>
      </c>
      <c r="C10" s="10">
        <f t="shared" si="0"/>
        <v>0</v>
      </c>
      <c r="D10" s="10">
        <f t="shared" si="0"/>
        <v>0</v>
      </c>
      <c r="E10" s="41"/>
      <c r="F10" s="41"/>
      <c r="G10" s="41"/>
      <c r="H10" s="41"/>
      <c r="I10" s="41"/>
      <c r="J10" s="41"/>
      <c r="K10" s="42"/>
      <c r="L10" s="41"/>
      <c r="M10" s="41"/>
      <c r="N10" s="41">
        <v>0</v>
      </c>
      <c r="O10" s="41"/>
      <c r="P10" s="42"/>
      <c r="Q10" s="41"/>
      <c r="R10" s="4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5">
      <c r="A11" s="8"/>
      <c r="B11" s="9" t="s">
        <v>21</v>
      </c>
      <c r="C11" s="10">
        <f t="shared" si="0"/>
        <v>0</v>
      </c>
      <c r="D11" s="10">
        <f t="shared" si="0"/>
        <v>65419948</v>
      </c>
      <c r="E11" s="41"/>
      <c r="F11" s="41"/>
      <c r="G11" s="41"/>
      <c r="H11" s="41">
        <v>48073897</v>
      </c>
      <c r="I11" s="41"/>
      <c r="J11" s="41">
        <v>5807930</v>
      </c>
      <c r="K11" s="42"/>
      <c r="L11" s="41">
        <v>5180000</v>
      </c>
      <c r="M11" s="41"/>
      <c r="N11" s="41"/>
      <c r="O11" s="41"/>
      <c r="P11" s="42">
        <v>0</v>
      </c>
      <c r="Q11" s="41"/>
      <c r="R11" s="41">
        <v>6358121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5">
      <c r="A12" s="14"/>
      <c r="B12" s="15" t="s">
        <v>22</v>
      </c>
      <c r="C12" s="16">
        <f t="shared" si="0"/>
        <v>2898258700</v>
      </c>
      <c r="D12" s="16">
        <f t="shared" si="0"/>
        <v>2885460953.5100002</v>
      </c>
      <c r="E12" s="43">
        <f>+SUM(E13:E19)</f>
        <v>333881500</v>
      </c>
      <c r="F12" s="43">
        <f t="shared" ref="F12:R12" si="3">+SUM(F13:F19)</f>
        <v>137541400</v>
      </c>
      <c r="G12" s="43">
        <f t="shared" si="3"/>
        <v>1748173100</v>
      </c>
      <c r="H12" s="43">
        <f t="shared" si="3"/>
        <v>1895780000</v>
      </c>
      <c r="I12" s="43">
        <f t="shared" si="3"/>
        <v>309171200</v>
      </c>
      <c r="J12" s="43">
        <f t="shared" si="3"/>
        <v>334981916</v>
      </c>
      <c r="K12" s="43">
        <f t="shared" si="3"/>
        <v>107400700</v>
      </c>
      <c r="L12" s="43">
        <f t="shared" si="3"/>
        <v>114257237.51000001</v>
      </c>
      <c r="M12" s="43">
        <f t="shared" si="3"/>
        <v>106250300</v>
      </c>
      <c r="N12" s="43">
        <f t="shared" si="3"/>
        <v>105870700</v>
      </c>
      <c r="O12" s="43">
        <f t="shared" si="3"/>
        <v>130165000</v>
      </c>
      <c r="P12" s="43">
        <f t="shared" si="3"/>
        <v>132354800</v>
      </c>
      <c r="Q12" s="43">
        <f t="shared" si="3"/>
        <v>163216900</v>
      </c>
      <c r="R12" s="43">
        <f t="shared" si="3"/>
        <v>164674900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x14ac:dyDescent="0.25">
      <c r="A13" s="8">
        <v>310001</v>
      </c>
      <c r="B13" s="9" t="s">
        <v>23</v>
      </c>
      <c r="C13" s="10">
        <f t="shared" si="0"/>
        <v>2073832600</v>
      </c>
      <c r="D13" s="10">
        <f t="shared" si="0"/>
        <v>1875489300</v>
      </c>
      <c r="E13" s="18">
        <v>333881500</v>
      </c>
      <c r="F13" s="18">
        <v>137541400</v>
      </c>
      <c r="G13" s="18">
        <v>1113636500</v>
      </c>
      <c r="H13" s="44">
        <v>1112086500</v>
      </c>
      <c r="I13" s="18">
        <v>184859300</v>
      </c>
      <c r="J13" s="44">
        <v>184579400</v>
      </c>
      <c r="K13" s="73">
        <v>55370500</v>
      </c>
      <c r="L13" s="18">
        <v>55337200</v>
      </c>
      <c r="M13" s="44">
        <v>105750200</v>
      </c>
      <c r="N13" s="44">
        <v>105705200</v>
      </c>
      <c r="O13" s="44">
        <v>123580600</v>
      </c>
      <c r="P13" s="73">
        <v>123535600</v>
      </c>
      <c r="Q13" s="44">
        <v>156754000</v>
      </c>
      <c r="R13" s="44">
        <v>156704000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5">
      <c r="A14" s="8">
        <v>330002</v>
      </c>
      <c r="B14" s="9" t="s">
        <v>24</v>
      </c>
      <c r="C14" s="10">
        <f t="shared" si="0"/>
        <v>802331700</v>
      </c>
      <c r="D14" s="10">
        <f t="shared" si="0"/>
        <v>983761500</v>
      </c>
      <c r="E14" s="18"/>
      <c r="F14" s="18"/>
      <c r="G14" s="44">
        <v>617403000</v>
      </c>
      <c r="H14" s="44">
        <v>761463700</v>
      </c>
      <c r="I14" s="44">
        <v>120654000</v>
      </c>
      <c r="J14" s="44">
        <v>148806600</v>
      </c>
      <c r="K14" s="73">
        <v>51480000</v>
      </c>
      <c r="L14" s="44">
        <v>57711100</v>
      </c>
      <c r="M14" s="44">
        <v>0</v>
      </c>
      <c r="N14" s="44">
        <v>0</v>
      </c>
      <c r="O14" s="44">
        <v>6331800</v>
      </c>
      <c r="P14" s="73">
        <v>7809200</v>
      </c>
      <c r="Q14" s="44">
        <v>6462900</v>
      </c>
      <c r="R14" s="44">
        <v>7970900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5">
      <c r="A15" s="8">
        <v>350001</v>
      </c>
      <c r="B15" s="9" t="s">
        <v>25</v>
      </c>
      <c r="C15" s="10">
        <f t="shared" si="0"/>
        <v>21544200</v>
      </c>
      <c r="D15" s="10">
        <f t="shared" si="0"/>
        <v>23531016</v>
      </c>
      <c r="E15" s="18"/>
      <c r="F15" s="18"/>
      <c r="G15" s="44">
        <v>16633500</v>
      </c>
      <c r="H15" s="44">
        <v>19694900</v>
      </c>
      <c r="I15" s="44">
        <v>3657900</v>
      </c>
      <c r="J15" s="44">
        <v>1595916</v>
      </c>
      <c r="K15" s="73">
        <v>500100</v>
      </c>
      <c r="L15" s="44">
        <v>1064700</v>
      </c>
      <c r="M15" s="44">
        <v>500100</v>
      </c>
      <c r="N15" s="44">
        <v>165500</v>
      </c>
      <c r="O15" s="44">
        <v>252600</v>
      </c>
      <c r="P15" s="73">
        <v>1010000</v>
      </c>
      <c r="Q15" s="44">
        <v>0</v>
      </c>
      <c r="R15" s="44"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5">
      <c r="A16" s="8">
        <v>350002</v>
      </c>
      <c r="B16" s="9" t="s">
        <v>26</v>
      </c>
      <c r="C16" s="10">
        <f t="shared" si="0"/>
        <v>550200</v>
      </c>
      <c r="D16" s="10">
        <f t="shared" si="0"/>
        <v>2679137.5099999998</v>
      </c>
      <c r="E16" s="18"/>
      <c r="F16" s="18"/>
      <c r="G16" s="44">
        <v>500100</v>
      </c>
      <c r="H16" s="44">
        <v>2534900</v>
      </c>
      <c r="I16" s="44">
        <v>0</v>
      </c>
      <c r="J16" s="44">
        <v>0</v>
      </c>
      <c r="K16" s="73">
        <v>50100</v>
      </c>
      <c r="L16" s="44">
        <v>144237.51</v>
      </c>
      <c r="M16" s="44">
        <v>0</v>
      </c>
      <c r="N16" s="44">
        <v>0</v>
      </c>
      <c r="O16" s="44">
        <v>0</v>
      </c>
      <c r="P16" s="73">
        <v>0</v>
      </c>
      <c r="Q16" s="44">
        <v>0</v>
      </c>
      <c r="R16" s="44">
        <v>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5">
      <c r="A17" s="8">
        <v>300002</v>
      </c>
      <c r="B17" s="9" t="s">
        <v>27</v>
      </c>
      <c r="C17" s="10">
        <f t="shared" si="0"/>
        <v>0</v>
      </c>
      <c r="D17" s="10">
        <f t="shared" si="0"/>
        <v>0</v>
      </c>
      <c r="E17" s="18"/>
      <c r="F17" s="18">
        <v>0</v>
      </c>
      <c r="G17" s="44">
        <v>0</v>
      </c>
      <c r="H17" s="44">
        <v>0</v>
      </c>
      <c r="I17" s="18">
        <v>0</v>
      </c>
      <c r="J17" s="18">
        <v>0</v>
      </c>
      <c r="K17" s="73">
        <v>0</v>
      </c>
      <c r="L17" s="44">
        <v>0</v>
      </c>
      <c r="M17" s="44">
        <v>0</v>
      </c>
      <c r="N17" s="44">
        <v>0</v>
      </c>
      <c r="O17" s="44">
        <v>0</v>
      </c>
      <c r="P17" s="73">
        <v>0</v>
      </c>
      <c r="Q17" s="44">
        <v>0</v>
      </c>
      <c r="R17" s="44">
        <v>0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5">
      <c r="A18" s="8">
        <v>300001</v>
      </c>
      <c r="B18" s="9" t="s">
        <v>28</v>
      </c>
      <c r="C18" s="10">
        <f t="shared" si="0"/>
        <v>0</v>
      </c>
      <c r="D18" s="10">
        <f t="shared" si="0"/>
        <v>0</v>
      </c>
      <c r="E18" s="18"/>
      <c r="F18" s="18"/>
      <c r="G18" s="18">
        <v>0</v>
      </c>
      <c r="H18" s="18">
        <v>0</v>
      </c>
      <c r="I18" s="18">
        <v>0</v>
      </c>
      <c r="J18" s="18">
        <v>0</v>
      </c>
      <c r="K18" s="73">
        <v>0</v>
      </c>
      <c r="L18" s="18">
        <v>0</v>
      </c>
      <c r="M18" s="18">
        <v>0</v>
      </c>
      <c r="N18" s="18">
        <v>0</v>
      </c>
      <c r="O18" s="18">
        <v>0</v>
      </c>
      <c r="P18" s="73">
        <v>0</v>
      </c>
      <c r="Q18" s="18">
        <v>0</v>
      </c>
      <c r="R18" s="18">
        <v>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8">
        <v>300004</v>
      </c>
      <c r="B19" s="9" t="s">
        <v>29</v>
      </c>
      <c r="C19" s="10">
        <f t="shared" si="0"/>
        <v>0</v>
      </c>
      <c r="D19" s="10">
        <f t="shared" si="0"/>
        <v>0</v>
      </c>
      <c r="E19" s="19"/>
      <c r="F19" s="19"/>
      <c r="G19" s="19"/>
      <c r="H19" s="18"/>
      <c r="I19" s="19"/>
      <c r="J19" s="18"/>
      <c r="K19" s="74"/>
      <c r="L19" s="18"/>
      <c r="M19" s="19"/>
      <c r="N19" s="18"/>
      <c r="O19" s="19"/>
      <c r="P19" s="73"/>
      <c r="Q19" s="19"/>
      <c r="R19" s="18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5">
      <c r="A20" s="20"/>
      <c r="B20" s="21" t="s">
        <v>30</v>
      </c>
      <c r="C20" s="22">
        <f t="shared" si="0"/>
        <v>2898278800</v>
      </c>
      <c r="D20" s="22">
        <f t="shared" si="0"/>
        <v>2563947685.54</v>
      </c>
      <c r="E20" s="45">
        <f>+E21+E26+E32+E36+E42+E46+E51+E53+E63+E66+E68</f>
        <v>333881500</v>
      </c>
      <c r="F20" s="45">
        <f t="shared" ref="F20:R20" si="4">+F21+F26+F32+F36+F42+F46+F51+F53+F63+F66+F68</f>
        <v>127718742</v>
      </c>
      <c r="G20" s="45">
        <f t="shared" si="4"/>
        <v>1748173200</v>
      </c>
      <c r="H20" s="45">
        <f t="shared" si="4"/>
        <v>1691756433.5</v>
      </c>
      <c r="I20" s="45">
        <f t="shared" si="4"/>
        <v>309171200</v>
      </c>
      <c r="J20" s="45">
        <f t="shared" si="4"/>
        <v>274615711.62</v>
      </c>
      <c r="K20" s="45">
        <f t="shared" si="4"/>
        <v>107400700</v>
      </c>
      <c r="L20" s="45">
        <f t="shared" si="4"/>
        <v>99031650</v>
      </c>
      <c r="M20" s="45">
        <f t="shared" si="4"/>
        <v>106250300</v>
      </c>
      <c r="N20" s="45">
        <f t="shared" si="4"/>
        <v>90475839</v>
      </c>
      <c r="O20" s="45">
        <f t="shared" si="4"/>
        <v>130165000</v>
      </c>
      <c r="P20" s="75">
        <f t="shared" si="4"/>
        <v>122851845.40000001</v>
      </c>
      <c r="Q20" s="45">
        <f t="shared" si="4"/>
        <v>163236900</v>
      </c>
      <c r="R20" s="45">
        <f t="shared" si="4"/>
        <v>157497464.02000001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5">
      <c r="A21" s="23">
        <v>2101</v>
      </c>
      <c r="B21" s="24" t="s">
        <v>31</v>
      </c>
      <c r="C21" s="25">
        <f t="shared" si="0"/>
        <v>1592708400</v>
      </c>
      <c r="D21" s="25">
        <f t="shared" si="0"/>
        <v>1555749878.99</v>
      </c>
      <c r="E21" s="46">
        <f>+SUM(E22:E25)</f>
        <v>91362000</v>
      </c>
      <c r="F21" s="46">
        <f t="shared" ref="F21:R21" si="5">+SUM(F22:F25)</f>
        <v>91361019</v>
      </c>
      <c r="G21" s="46">
        <f t="shared" si="5"/>
        <v>999100500</v>
      </c>
      <c r="H21" s="46">
        <f t="shared" si="5"/>
        <v>978617261.79999995</v>
      </c>
      <c r="I21" s="46">
        <f t="shared" si="5"/>
        <v>195360000</v>
      </c>
      <c r="J21" s="46">
        <f t="shared" si="5"/>
        <v>185326460.99000001</v>
      </c>
      <c r="K21" s="46">
        <f t="shared" si="5"/>
        <v>53903100</v>
      </c>
      <c r="L21" s="46">
        <f t="shared" si="5"/>
        <v>53903100</v>
      </c>
      <c r="M21" s="46">
        <f t="shared" si="5"/>
        <v>71391400</v>
      </c>
      <c r="N21" s="46">
        <f t="shared" si="5"/>
        <v>68569556</v>
      </c>
      <c r="O21" s="46">
        <f t="shared" si="5"/>
        <v>93865500</v>
      </c>
      <c r="P21" s="46">
        <f t="shared" si="5"/>
        <v>93010824</v>
      </c>
      <c r="Q21" s="46">
        <f t="shared" si="5"/>
        <v>87725900</v>
      </c>
      <c r="R21" s="46">
        <f t="shared" si="5"/>
        <v>84961657.200000003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x14ac:dyDescent="0.25">
      <c r="A22" s="9">
        <v>210101</v>
      </c>
      <c r="B22" s="28" t="s">
        <v>32</v>
      </c>
      <c r="C22" s="10">
        <f t="shared" si="0"/>
        <v>1024050300</v>
      </c>
      <c r="D22" s="10">
        <f t="shared" si="0"/>
        <v>1026114212.39</v>
      </c>
      <c r="E22" s="11">
        <v>70003500</v>
      </c>
      <c r="F22" s="41">
        <v>77636525</v>
      </c>
      <c r="G22" s="41">
        <v>615262000</v>
      </c>
      <c r="H22" s="41">
        <v>611518051.79999995</v>
      </c>
      <c r="I22" s="41">
        <v>123775000</v>
      </c>
      <c r="J22" s="41">
        <v>125244516.59</v>
      </c>
      <c r="K22" s="42">
        <v>38802000</v>
      </c>
      <c r="L22" s="41">
        <v>38802000</v>
      </c>
      <c r="M22" s="41">
        <v>53378000</v>
      </c>
      <c r="N22" s="41">
        <v>50556156</v>
      </c>
      <c r="O22" s="41">
        <v>63540000</v>
      </c>
      <c r="P22" s="42">
        <v>63540000</v>
      </c>
      <c r="Q22" s="41">
        <v>59289800</v>
      </c>
      <c r="R22" s="41">
        <v>58816963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5">
      <c r="A23" s="9">
        <v>210102</v>
      </c>
      <c r="B23" s="28" t="s">
        <v>33</v>
      </c>
      <c r="C23" s="10">
        <f t="shared" si="0"/>
        <v>483534300</v>
      </c>
      <c r="D23" s="10">
        <f t="shared" si="0"/>
        <v>454028357.59999996</v>
      </c>
      <c r="E23" s="41">
        <v>11252100</v>
      </c>
      <c r="F23" s="41">
        <v>7004494</v>
      </c>
      <c r="G23" s="41">
        <v>330131000</v>
      </c>
      <c r="H23" s="41">
        <v>313391710</v>
      </c>
      <c r="I23" s="41">
        <v>61883000</v>
      </c>
      <c r="J23" s="41">
        <v>53820278.399999999</v>
      </c>
      <c r="K23" s="42">
        <v>11636100</v>
      </c>
      <c r="L23" s="41">
        <v>12549857</v>
      </c>
      <c r="M23" s="41">
        <v>13335500</v>
      </c>
      <c r="N23" s="41">
        <v>13335500</v>
      </c>
      <c r="O23" s="41">
        <v>28593000</v>
      </c>
      <c r="P23" s="42">
        <v>27781824</v>
      </c>
      <c r="Q23" s="41">
        <v>26703600</v>
      </c>
      <c r="R23" s="41">
        <v>26144694.199999999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5">
      <c r="A24" s="9">
        <v>210103</v>
      </c>
      <c r="B24" s="28" t="s">
        <v>34</v>
      </c>
      <c r="C24" s="10">
        <f t="shared" si="0"/>
        <v>85123800</v>
      </c>
      <c r="D24" s="10">
        <f t="shared" si="0"/>
        <v>75607309</v>
      </c>
      <c r="E24" s="41">
        <v>10106400</v>
      </c>
      <c r="F24" s="41">
        <v>6720000</v>
      </c>
      <c r="G24" s="41">
        <v>53707500</v>
      </c>
      <c r="H24" s="41">
        <v>53707500</v>
      </c>
      <c r="I24" s="41">
        <v>9702000</v>
      </c>
      <c r="J24" s="41">
        <v>6261666</v>
      </c>
      <c r="K24" s="42">
        <v>3465000</v>
      </c>
      <c r="L24" s="41">
        <v>2551243</v>
      </c>
      <c r="M24" s="41">
        <v>4677900</v>
      </c>
      <c r="N24" s="41">
        <v>4677900</v>
      </c>
      <c r="O24" s="41">
        <v>1732500</v>
      </c>
      <c r="P24" s="42">
        <v>1689000</v>
      </c>
      <c r="Q24" s="41">
        <v>1732500</v>
      </c>
      <c r="R24" s="41">
        <v>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5">
      <c r="A25" s="9">
        <v>210104</v>
      </c>
      <c r="B25" s="28" t="s">
        <v>35</v>
      </c>
      <c r="C25" s="10">
        <f t="shared" si="0"/>
        <v>0</v>
      </c>
      <c r="D25" s="10">
        <f t="shared" si="0"/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42">
        <v>0</v>
      </c>
      <c r="L25" s="11">
        <v>0</v>
      </c>
      <c r="M25" s="11">
        <v>0</v>
      </c>
      <c r="N25" s="11">
        <v>0</v>
      </c>
      <c r="O25" s="11">
        <v>0</v>
      </c>
      <c r="P25" s="42">
        <v>0</v>
      </c>
      <c r="Q25" s="11">
        <v>0</v>
      </c>
      <c r="R25" s="11">
        <v>0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5">
      <c r="A26" s="23">
        <v>2102</v>
      </c>
      <c r="B26" s="24" t="s">
        <v>36</v>
      </c>
      <c r="C26" s="25">
        <f t="shared" si="0"/>
        <v>199800000</v>
      </c>
      <c r="D26" s="25">
        <f t="shared" si="0"/>
        <v>193381771.15000001</v>
      </c>
      <c r="E26" s="46">
        <f>+SUM(E27:E31)</f>
        <v>11420100</v>
      </c>
      <c r="F26" s="46">
        <f t="shared" ref="F26:R26" si="6">+SUM(F27:F31)</f>
        <v>11182700</v>
      </c>
      <c r="G26" s="46">
        <f t="shared" si="6"/>
        <v>124887600</v>
      </c>
      <c r="H26" s="46">
        <f t="shared" si="6"/>
        <v>124887600</v>
      </c>
      <c r="I26" s="46">
        <f t="shared" si="6"/>
        <v>24420000</v>
      </c>
      <c r="J26" s="46">
        <f t="shared" si="6"/>
        <v>20649474.330000002</v>
      </c>
      <c r="K26" s="46">
        <f t="shared" si="6"/>
        <v>6737900</v>
      </c>
      <c r="L26" s="46">
        <f t="shared" si="6"/>
        <v>6737900</v>
      </c>
      <c r="M26" s="46">
        <f t="shared" si="6"/>
        <v>9637900</v>
      </c>
      <c r="N26" s="46">
        <f t="shared" si="6"/>
        <v>8700805</v>
      </c>
      <c r="O26" s="46">
        <f t="shared" si="6"/>
        <v>11733200</v>
      </c>
      <c r="P26" s="46">
        <f t="shared" si="6"/>
        <v>11254680</v>
      </c>
      <c r="Q26" s="46">
        <f t="shared" si="6"/>
        <v>10963300</v>
      </c>
      <c r="R26" s="46">
        <f t="shared" si="6"/>
        <v>9968611.8200000003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x14ac:dyDescent="0.25">
      <c r="A27" s="9">
        <v>210201</v>
      </c>
      <c r="B27" s="9" t="s">
        <v>37</v>
      </c>
      <c r="C27" s="10">
        <f t="shared" si="0"/>
        <v>135378600</v>
      </c>
      <c r="D27" s="10">
        <f t="shared" si="0"/>
        <v>136000975.81999999</v>
      </c>
      <c r="E27" s="11">
        <v>7765800</v>
      </c>
      <c r="F27" s="41">
        <v>11182700</v>
      </c>
      <c r="G27" s="41">
        <v>84923500</v>
      </c>
      <c r="H27" s="41">
        <v>84923500</v>
      </c>
      <c r="I27" s="41">
        <v>16605600</v>
      </c>
      <c r="J27" s="41">
        <v>16605600</v>
      </c>
      <c r="K27" s="42">
        <v>4581800</v>
      </c>
      <c r="L27" s="41">
        <v>0</v>
      </c>
      <c r="M27" s="41">
        <v>6068300</v>
      </c>
      <c r="N27" s="41">
        <v>8700805</v>
      </c>
      <c r="O27" s="41">
        <v>7978600</v>
      </c>
      <c r="P27" s="42">
        <v>7873174</v>
      </c>
      <c r="Q27" s="41">
        <v>7455000</v>
      </c>
      <c r="R27" s="41">
        <v>6715196.8200000003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5">
      <c r="A28" s="9">
        <v>210202</v>
      </c>
      <c r="B28" s="9" t="s">
        <v>38</v>
      </c>
      <c r="C28" s="10">
        <f t="shared" si="0"/>
        <v>15926700</v>
      </c>
      <c r="D28" s="10">
        <f t="shared" si="0"/>
        <v>16779385</v>
      </c>
      <c r="E28" s="41">
        <v>913500</v>
      </c>
      <c r="F28" s="41">
        <v>0</v>
      </c>
      <c r="G28" s="41">
        <v>9991000</v>
      </c>
      <c r="H28" s="41">
        <v>9991000</v>
      </c>
      <c r="I28" s="41">
        <v>1953600</v>
      </c>
      <c r="J28" s="41">
        <v>566600</v>
      </c>
      <c r="K28" s="42">
        <v>539000</v>
      </c>
      <c r="L28" s="41">
        <v>4491600</v>
      </c>
      <c r="M28" s="41">
        <v>714000</v>
      </c>
      <c r="N28" s="41">
        <v>0</v>
      </c>
      <c r="O28" s="41">
        <v>938600</v>
      </c>
      <c r="P28" s="42">
        <v>926255</v>
      </c>
      <c r="Q28" s="41">
        <v>877000</v>
      </c>
      <c r="R28" s="41">
        <v>803930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5">
      <c r="A29" s="9">
        <v>210203</v>
      </c>
      <c r="B29" s="9" t="s">
        <v>39</v>
      </c>
      <c r="C29" s="10">
        <f t="shared" si="0"/>
        <v>13455400</v>
      </c>
      <c r="D29" s="10">
        <f t="shared" si="0"/>
        <v>10229809.529999999</v>
      </c>
      <c r="E29" s="41">
        <v>730800</v>
      </c>
      <c r="F29" s="41">
        <v>0</v>
      </c>
      <c r="G29" s="41">
        <v>7992800</v>
      </c>
      <c r="H29" s="41">
        <v>7992800</v>
      </c>
      <c r="I29" s="41">
        <v>1562900</v>
      </c>
      <c r="J29" s="41">
        <v>749789.53</v>
      </c>
      <c r="K29" s="42">
        <v>431300</v>
      </c>
      <c r="L29" s="41">
        <v>0</v>
      </c>
      <c r="M29" s="41">
        <v>1285000</v>
      </c>
      <c r="N29" s="41">
        <v>0</v>
      </c>
      <c r="O29" s="41">
        <v>750900</v>
      </c>
      <c r="P29" s="42">
        <v>741004</v>
      </c>
      <c r="Q29" s="41">
        <v>701700</v>
      </c>
      <c r="R29" s="41">
        <v>746216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5">
      <c r="A30" s="9">
        <v>210204</v>
      </c>
      <c r="B30" s="9" t="s">
        <v>40</v>
      </c>
      <c r="C30" s="10">
        <f t="shared" si="0"/>
        <v>3185300</v>
      </c>
      <c r="D30" s="10">
        <f t="shared" si="0"/>
        <v>2422183</v>
      </c>
      <c r="E30" s="41">
        <v>182700</v>
      </c>
      <c r="F30" s="41">
        <v>0</v>
      </c>
      <c r="G30" s="41">
        <v>1998200</v>
      </c>
      <c r="H30" s="41">
        <v>1998200</v>
      </c>
      <c r="I30" s="41">
        <v>390700</v>
      </c>
      <c r="J30" s="41">
        <v>113300</v>
      </c>
      <c r="K30" s="42">
        <v>107800</v>
      </c>
      <c r="L30" s="41">
        <v>0</v>
      </c>
      <c r="M30" s="41">
        <v>142800</v>
      </c>
      <c r="N30" s="41">
        <v>0</v>
      </c>
      <c r="O30" s="41">
        <v>187700</v>
      </c>
      <c r="P30" s="42">
        <v>155841</v>
      </c>
      <c r="Q30" s="41">
        <v>175400</v>
      </c>
      <c r="R30" s="41">
        <v>154842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5">
      <c r="A31" s="9">
        <v>210205</v>
      </c>
      <c r="B31" s="9" t="s">
        <v>41</v>
      </c>
      <c r="C31" s="10">
        <f t="shared" si="0"/>
        <v>31854000</v>
      </c>
      <c r="D31" s="10">
        <f t="shared" si="0"/>
        <v>27949417.800000001</v>
      </c>
      <c r="E31" s="41">
        <v>1827300</v>
      </c>
      <c r="F31" s="41">
        <v>0</v>
      </c>
      <c r="G31" s="41">
        <v>19982100</v>
      </c>
      <c r="H31" s="41">
        <v>19982100</v>
      </c>
      <c r="I31" s="41">
        <v>3907200</v>
      </c>
      <c r="J31" s="41">
        <v>2614184.7999999998</v>
      </c>
      <c r="K31" s="42">
        <v>1078000</v>
      </c>
      <c r="L31" s="41">
        <v>2246300</v>
      </c>
      <c r="M31" s="41">
        <v>1427800</v>
      </c>
      <c r="N31" s="41">
        <v>0</v>
      </c>
      <c r="O31" s="41">
        <v>1877400</v>
      </c>
      <c r="P31" s="42">
        <v>1558406</v>
      </c>
      <c r="Q31" s="41">
        <v>1754200</v>
      </c>
      <c r="R31" s="41">
        <v>1548427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5">
      <c r="A32" s="23">
        <v>2103</v>
      </c>
      <c r="B32" s="24" t="s">
        <v>42</v>
      </c>
      <c r="C32" s="25">
        <f>SUM(E32+G32+I32+K32+M32+O32+Q32)</f>
        <v>383611200</v>
      </c>
      <c r="D32" s="25">
        <f t="shared" si="0"/>
        <v>368876675.5</v>
      </c>
      <c r="E32" s="46">
        <f>+SUM(E33:E35)</f>
        <v>15157800</v>
      </c>
      <c r="F32" s="46">
        <f t="shared" ref="F32:R32" si="7">+SUM(F33:F35)</f>
        <v>14119764</v>
      </c>
      <c r="G32" s="46">
        <f t="shared" si="7"/>
        <v>257990100</v>
      </c>
      <c r="H32" s="46">
        <f t="shared" si="7"/>
        <v>249952501.5</v>
      </c>
      <c r="I32" s="46">
        <f t="shared" si="7"/>
        <v>30503100</v>
      </c>
      <c r="J32" s="46">
        <f t="shared" si="7"/>
        <v>30503012</v>
      </c>
      <c r="K32" s="46">
        <f t="shared" si="7"/>
        <v>20489700</v>
      </c>
      <c r="L32" s="46">
        <f t="shared" si="7"/>
        <v>20488704</v>
      </c>
      <c r="M32" s="46">
        <f t="shared" si="7"/>
        <v>9565200</v>
      </c>
      <c r="N32" s="46">
        <f t="shared" si="7"/>
        <v>4274896</v>
      </c>
      <c r="O32" s="46">
        <f t="shared" si="7"/>
        <v>4200000</v>
      </c>
      <c r="P32" s="46">
        <f t="shared" si="7"/>
        <v>3832498</v>
      </c>
      <c r="Q32" s="46">
        <f t="shared" si="7"/>
        <v>45705300</v>
      </c>
      <c r="R32" s="46">
        <f t="shared" si="7"/>
        <v>45705300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x14ac:dyDescent="0.25">
      <c r="A33" s="9">
        <v>210301</v>
      </c>
      <c r="B33" s="9" t="s">
        <v>43</v>
      </c>
      <c r="C33" s="10">
        <f t="shared" si="0"/>
        <v>35910000</v>
      </c>
      <c r="D33" s="10">
        <f t="shared" si="0"/>
        <v>42420045</v>
      </c>
      <c r="E33" s="11">
        <v>2032800</v>
      </c>
      <c r="F33" s="41">
        <v>1771406</v>
      </c>
      <c r="G33" s="41">
        <v>19018200</v>
      </c>
      <c r="H33" s="41">
        <v>24637592</v>
      </c>
      <c r="I33" s="41">
        <v>7036800</v>
      </c>
      <c r="J33" s="41">
        <v>6850312</v>
      </c>
      <c r="K33" s="42">
        <v>4197600</v>
      </c>
      <c r="L33" s="41">
        <v>4200812</v>
      </c>
      <c r="M33" s="41">
        <v>555000</v>
      </c>
      <c r="N33" s="41">
        <v>1306896</v>
      </c>
      <c r="O33" s="41">
        <v>907500</v>
      </c>
      <c r="P33" s="42">
        <v>1182248</v>
      </c>
      <c r="Q33" s="41">
        <v>2162100</v>
      </c>
      <c r="R33" s="41">
        <v>2470779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5">
      <c r="A34" s="9">
        <v>210302</v>
      </c>
      <c r="B34" s="9" t="s">
        <v>44</v>
      </c>
      <c r="C34" s="10">
        <f t="shared" si="0"/>
        <v>297266700</v>
      </c>
      <c r="D34" s="10">
        <f t="shared" si="0"/>
        <v>305642850.5</v>
      </c>
      <c r="E34" s="41">
        <v>12375000</v>
      </c>
      <c r="F34" s="41">
        <v>12254814</v>
      </c>
      <c r="G34" s="41">
        <v>201473700</v>
      </c>
      <c r="H34" s="41">
        <v>210889157.5</v>
      </c>
      <c r="I34" s="41">
        <v>20224200</v>
      </c>
      <c r="J34" s="41">
        <v>20224200</v>
      </c>
      <c r="K34" s="42">
        <v>12988800</v>
      </c>
      <c r="L34" s="41">
        <v>14509500</v>
      </c>
      <c r="M34" s="41">
        <v>5588100</v>
      </c>
      <c r="N34" s="41">
        <v>2968000</v>
      </c>
      <c r="O34" s="41">
        <v>2599500</v>
      </c>
      <c r="P34" s="42">
        <v>2650250</v>
      </c>
      <c r="Q34" s="41">
        <v>42017400</v>
      </c>
      <c r="R34" s="41">
        <v>42146929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5">
      <c r="A35" s="9">
        <v>210303</v>
      </c>
      <c r="B35" s="9" t="s">
        <v>45</v>
      </c>
      <c r="C35" s="10">
        <f t="shared" si="0"/>
        <v>50434500</v>
      </c>
      <c r="D35" s="10">
        <f t="shared" si="0"/>
        <v>20813780</v>
      </c>
      <c r="E35" s="41">
        <v>750000</v>
      </c>
      <c r="F35" s="41">
        <v>93544</v>
      </c>
      <c r="G35" s="41">
        <v>37498200</v>
      </c>
      <c r="H35" s="41">
        <v>14425752</v>
      </c>
      <c r="I35" s="41">
        <v>3242100</v>
      </c>
      <c r="J35" s="41">
        <v>3428500</v>
      </c>
      <c r="K35" s="42">
        <v>3303300</v>
      </c>
      <c r="L35" s="41">
        <v>1778392</v>
      </c>
      <c r="M35" s="41">
        <v>3422100</v>
      </c>
      <c r="N35" s="41">
        <v>0</v>
      </c>
      <c r="O35" s="41">
        <v>693000</v>
      </c>
      <c r="P35" s="42">
        <v>0</v>
      </c>
      <c r="Q35" s="41">
        <v>1525800</v>
      </c>
      <c r="R35" s="41">
        <v>1087592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5">
      <c r="A36" s="23">
        <v>2104</v>
      </c>
      <c r="B36" s="24" t="s">
        <v>46</v>
      </c>
      <c r="C36" s="25">
        <f t="shared" si="0"/>
        <v>71478600</v>
      </c>
      <c r="D36" s="25">
        <f t="shared" si="0"/>
        <v>58784237.200000003</v>
      </c>
      <c r="E36" s="46">
        <f>+SUM(E37:E41)</f>
        <v>7851300</v>
      </c>
      <c r="F36" s="46">
        <f t="shared" ref="F36:R36" si="8">+SUM(F37:F41)</f>
        <v>6734839</v>
      </c>
      <c r="G36" s="46">
        <f t="shared" si="8"/>
        <v>37669600</v>
      </c>
      <c r="H36" s="46">
        <f t="shared" si="8"/>
        <v>30993068.199999999</v>
      </c>
      <c r="I36" s="46">
        <f t="shared" si="8"/>
        <v>6341300</v>
      </c>
      <c r="J36" s="46">
        <f t="shared" si="8"/>
        <v>5421880</v>
      </c>
      <c r="K36" s="46">
        <f t="shared" si="8"/>
        <v>3190100</v>
      </c>
      <c r="L36" s="46">
        <f t="shared" si="8"/>
        <v>2340750</v>
      </c>
      <c r="M36" s="46">
        <f t="shared" si="8"/>
        <v>5380400</v>
      </c>
      <c r="N36" s="46">
        <f t="shared" si="8"/>
        <v>3842800</v>
      </c>
      <c r="O36" s="46">
        <f t="shared" si="8"/>
        <v>5847400</v>
      </c>
      <c r="P36" s="46">
        <f t="shared" si="8"/>
        <v>4731800</v>
      </c>
      <c r="Q36" s="46">
        <f t="shared" si="8"/>
        <v>5198500</v>
      </c>
      <c r="R36" s="46">
        <f t="shared" si="8"/>
        <v>4719100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x14ac:dyDescent="0.25">
      <c r="A37" s="9">
        <v>210401</v>
      </c>
      <c r="B37" s="9" t="s">
        <v>47</v>
      </c>
      <c r="C37" s="10">
        <f t="shared" si="0"/>
        <v>3508200</v>
      </c>
      <c r="D37" s="10">
        <f t="shared" si="0"/>
        <v>3573100</v>
      </c>
      <c r="E37" s="11">
        <v>823200</v>
      </c>
      <c r="F37" s="41">
        <v>394000</v>
      </c>
      <c r="G37" s="41">
        <v>1400100</v>
      </c>
      <c r="H37" s="41">
        <v>1660600</v>
      </c>
      <c r="I37" s="41">
        <v>502200</v>
      </c>
      <c r="J37" s="41">
        <v>352700</v>
      </c>
      <c r="K37" s="42">
        <v>252000</v>
      </c>
      <c r="L37" s="41">
        <v>597000</v>
      </c>
      <c r="M37" s="41">
        <v>192300</v>
      </c>
      <c r="N37" s="41">
        <v>304300</v>
      </c>
      <c r="O37" s="41">
        <v>210900</v>
      </c>
      <c r="P37" s="42">
        <v>137000</v>
      </c>
      <c r="Q37" s="41">
        <v>127500</v>
      </c>
      <c r="R37" s="41">
        <v>127500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5">
      <c r="A38" s="9">
        <v>210402</v>
      </c>
      <c r="B38" s="9" t="s">
        <v>48</v>
      </c>
      <c r="C38" s="10">
        <f t="shared" si="0"/>
        <v>38672700</v>
      </c>
      <c r="D38" s="10">
        <f t="shared" si="0"/>
        <v>35751010</v>
      </c>
      <c r="E38" s="41">
        <v>2897100</v>
      </c>
      <c r="F38" s="41">
        <v>3546310</v>
      </c>
      <c r="G38" s="41">
        <v>19736400</v>
      </c>
      <c r="H38" s="41">
        <v>17478100</v>
      </c>
      <c r="I38" s="41">
        <v>3377100</v>
      </c>
      <c r="J38" s="41">
        <v>3947000</v>
      </c>
      <c r="K38" s="42">
        <v>1048800</v>
      </c>
      <c r="L38" s="41">
        <v>700000</v>
      </c>
      <c r="M38" s="41">
        <v>3885600</v>
      </c>
      <c r="N38" s="41">
        <v>2687500</v>
      </c>
      <c r="O38" s="41">
        <v>4248600</v>
      </c>
      <c r="P38" s="42">
        <v>4032400</v>
      </c>
      <c r="Q38" s="41">
        <v>3479100</v>
      </c>
      <c r="R38" s="41">
        <v>3359700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5">
      <c r="A39" s="9">
        <v>210403</v>
      </c>
      <c r="B39" s="9" t="s">
        <v>49</v>
      </c>
      <c r="C39" s="10">
        <f t="shared" si="0"/>
        <v>7948200</v>
      </c>
      <c r="D39" s="10">
        <f t="shared" si="0"/>
        <v>7110127.2000000002</v>
      </c>
      <c r="E39" s="41">
        <v>2838300</v>
      </c>
      <c r="F39" s="41">
        <v>2601429</v>
      </c>
      <c r="G39" s="41">
        <v>3253800</v>
      </c>
      <c r="H39" s="41">
        <v>2888468.2</v>
      </c>
      <c r="I39" s="41">
        <v>336900</v>
      </c>
      <c r="J39" s="41">
        <v>363530</v>
      </c>
      <c r="K39" s="42">
        <v>669000</v>
      </c>
      <c r="L39" s="41">
        <v>421000</v>
      </c>
      <c r="M39" s="41">
        <v>189600</v>
      </c>
      <c r="N39" s="41">
        <v>217600</v>
      </c>
      <c r="O39" s="41">
        <v>193800</v>
      </c>
      <c r="P39" s="42">
        <v>152100</v>
      </c>
      <c r="Q39" s="41">
        <v>466800</v>
      </c>
      <c r="R39" s="41">
        <v>466000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5">
      <c r="A40" s="9">
        <v>210405</v>
      </c>
      <c r="B40" s="9" t="s">
        <v>50</v>
      </c>
      <c r="C40" s="10">
        <f t="shared" si="0"/>
        <v>7904700</v>
      </c>
      <c r="D40" s="10">
        <f t="shared" si="0"/>
        <v>3418600</v>
      </c>
      <c r="E40" s="41">
        <v>200100</v>
      </c>
      <c r="F40" s="41">
        <v>193100</v>
      </c>
      <c r="G40" s="41">
        <v>5955300</v>
      </c>
      <c r="H40" s="41">
        <v>1650000</v>
      </c>
      <c r="I40" s="41">
        <v>875100</v>
      </c>
      <c r="J40" s="41">
        <v>758650</v>
      </c>
      <c r="K40" s="42">
        <v>500100</v>
      </c>
      <c r="L40" s="41">
        <v>622750</v>
      </c>
      <c r="M40" s="41">
        <v>54900</v>
      </c>
      <c r="N40" s="41">
        <v>0</v>
      </c>
      <c r="O40" s="41">
        <v>194100</v>
      </c>
      <c r="P40" s="42">
        <v>82500</v>
      </c>
      <c r="Q40" s="41">
        <v>125100</v>
      </c>
      <c r="R40" s="41">
        <v>111600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5">
      <c r="A41" s="9">
        <v>210406</v>
      </c>
      <c r="B41" s="9" t="s">
        <v>51</v>
      </c>
      <c r="C41" s="10">
        <f t="shared" si="0"/>
        <v>13444800</v>
      </c>
      <c r="D41" s="10">
        <f t="shared" si="0"/>
        <v>8931400</v>
      </c>
      <c r="E41" s="41">
        <v>1092600</v>
      </c>
      <c r="F41" s="41">
        <v>0</v>
      </c>
      <c r="G41" s="41">
        <v>7324000</v>
      </c>
      <c r="H41" s="41">
        <v>7315900</v>
      </c>
      <c r="I41" s="41">
        <v>1250000</v>
      </c>
      <c r="J41" s="41">
        <v>0</v>
      </c>
      <c r="K41" s="42">
        <v>720200</v>
      </c>
      <c r="L41" s="41">
        <v>0</v>
      </c>
      <c r="M41" s="41">
        <v>1058000</v>
      </c>
      <c r="N41" s="41">
        <v>633400</v>
      </c>
      <c r="O41" s="41">
        <v>1000000</v>
      </c>
      <c r="P41" s="42">
        <v>327800</v>
      </c>
      <c r="Q41" s="41">
        <v>1000000</v>
      </c>
      <c r="R41" s="41">
        <v>654300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5">
      <c r="A42" s="23">
        <v>2105</v>
      </c>
      <c r="B42" s="24" t="s">
        <v>52</v>
      </c>
      <c r="C42" s="25">
        <f t="shared" si="0"/>
        <v>402569600</v>
      </c>
      <c r="D42" s="25">
        <f t="shared" si="0"/>
        <v>364294742.69999999</v>
      </c>
      <c r="E42" s="46">
        <f>+SUM(E43:E45)</f>
        <v>538800</v>
      </c>
      <c r="F42" s="46">
        <f t="shared" ref="F42:R42" si="9">+SUM(F43:F45)</f>
        <v>0</v>
      </c>
      <c r="G42" s="46">
        <f t="shared" si="9"/>
        <v>311229900</v>
      </c>
      <c r="H42" s="46">
        <f t="shared" si="9"/>
        <v>297242302</v>
      </c>
      <c r="I42" s="46">
        <f t="shared" si="9"/>
        <v>46137000</v>
      </c>
      <c r="J42" s="46">
        <f t="shared" si="9"/>
        <v>32137584.300000001</v>
      </c>
      <c r="K42" s="46">
        <f t="shared" si="9"/>
        <v>19048200</v>
      </c>
      <c r="L42" s="46">
        <f t="shared" si="9"/>
        <v>14832996</v>
      </c>
      <c r="M42" s="46">
        <f t="shared" si="9"/>
        <v>3424700</v>
      </c>
      <c r="N42" s="46">
        <f t="shared" si="9"/>
        <v>907122</v>
      </c>
      <c r="O42" s="46">
        <f t="shared" si="9"/>
        <v>11338600</v>
      </c>
      <c r="P42" s="46">
        <f t="shared" si="9"/>
        <v>8656943.4000000004</v>
      </c>
      <c r="Q42" s="46">
        <f t="shared" si="9"/>
        <v>10852400</v>
      </c>
      <c r="R42" s="46">
        <f t="shared" si="9"/>
        <v>10517795</v>
      </c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x14ac:dyDescent="0.25">
      <c r="A43" s="9">
        <v>210501</v>
      </c>
      <c r="B43" s="9" t="s">
        <v>53</v>
      </c>
      <c r="C43" s="10">
        <f t="shared" si="0"/>
        <v>322603200</v>
      </c>
      <c r="D43" s="10">
        <f t="shared" si="0"/>
        <v>304873681.69999999</v>
      </c>
      <c r="E43" s="11">
        <v>238800</v>
      </c>
      <c r="F43" s="11">
        <v>0</v>
      </c>
      <c r="G43" s="41">
        <v>258533700</v>
      </c>
      <c r="H43" s="41">
        <v>258329852</v>
      </c>
      <c r="I43" s="41">
        <v>39500100</v>
      </c>
      <c r="J43" s="41">
        <v>27832591.300000001</v>
      </c>
      <c r="K43" s="42">
        <v>5573100</v>
      </c>
      <c r="L43" s="41">
        <v>3599380</v>
      </c>
      <c r="M43" s="41">
        <v>2724900</v>
      </c>
      <c r="N43" s="41">
        <v>523920</v>
      </c>
      <c r="O43" s="41">
        <v>8907600</v>
      </c>
      <c r="P43" s="42">
        <v>7527543.4000000004</v>
      </c>
      <c r="Q43" s="41">
        <v>7125000</v>
      </c>
      <c r="R43" s="41">
        <v>7060395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5">
      <c r="A44" s="9">
        <v>210502</v>
      </c>
      <c r="B44" s="9" t="s">
        <v>54</v>
      </c>
      <c r="C44" s="10">
        <f t="shared" si="0"/>
        <v>62507400</v>
      </c>
      <c r="D44" s="10">
        <f t="shared" si="0"/>
        <v>58112159</v>
      </c>
      <c r="E44" s="41">
        <v>0</v>
      </c>
      <c r="F44" s="41">
        <v>0</v>
      </c>
      <c r="G44" s="41">
        <v>39000000</v>
      </c>
      <c r="H44" s="41">
        <v>38912450</v>
      </c>
      <c r="I44" s="41">
        <v>5627100</v>
      </c>
      <c r="J44" s="41">
        <v>3609293</v>
      </c>
      <c r="K44" s="42">
        <v>12725100</v>
      </c>
      <c r="L44" s="41">
        <v>11233616</v>
      </c>
      <c r="M44" s="41">
        <v>0</v>
      </c>
      <c r="N44" s="41">
        <v>0</v>
      </c>
      <c r="O44" s="41">
        <v>1927800</v>
      </c>
      <c r="P44" s="42">
        <v>1129400</v>
      </c>
      <c r="Q44" s="41">
        <v>3227400</v>
      </c>
      <c r="R44" s="41">
        <v>3227400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5">
      <c r="A45" s="9">
        <v>210503</v>
      </c>
      <c r="B45" s="9" t="s">
        <v>55</v>
      </c>
      <c r="C45" s="10">
        <f t="shared" si="0"/>
        <v>17459000</v>
      </c>
      <c r="D45" s="10">
        <f t="shared" si="0"/>
        <v>1308902</v>
      </c>
      <c r="E45" s="41">
        <v>300000</v>
      </c>
      <c r="F45" s="41">
        <v>0</v>
      </c>
      <c r="G45" s="41">
        <v>13696200</v>
      </c>
      <c r="H45" s="41">
        <v>0</v>
      </c>
      <c r="I45" s="41">
        <v>1009800</v>
      </c>
      <c r="J45" s="41">
        <v>695700</v>
      </c>
      <c r="K45" s="42">
        <v>750000</v>
      </c>
      <c r="L45" s="41">
        <v>0</v>
      </c>
      <c r="M45" s="41">
        <v>699800</v>
      </c>
      <c r="N45" s="41">
        <v>383202</v>
      </c>
      <c r="O45" s="41">
        <v>503200</v>
      </c>
      <c r="P45" s="42">
        <v>0</v>
      </c>
      <c r="Q45" s="41">
        <v>500000</v>
      </c>
      <c r="R45" s="41">
        <v>230000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5">
      <c r="A46" s="23">
        <v>2106</v>
      </c>
      <c r="B46" s="24" t="s">
        <v>56</v>
      </c>
      <c r="C46" s="25">
        <f t="shared" si="0"/>
        <v>23079000</v>
      </c>
      <c r="D46" s="25">
        <f t="shared" si="0"/>
        <v>8678600</v>
      </c>
      <c r="E46" s="46">
        <f>+SUM(E47:E50)</f>
        <v>3422100</v>
      </c>
      <c r="F46" s="46">
        <f t="shared" ref="F46:R46" si="10">+SUM(F47:F50)</f>
        <v>197220</v>
      </c>
      <c r="G46" s="46">
        <f t="shared" si="10"/>
        <v>8362700</v>
      </c>
      <c r="H46" s="46">
        <f t="shared" si="10"/>
        <v>5092000</v>
      </c>
      <c r="I46" s="46">
        <f t="shared" si="10"/>
        <v>4124000</v>
      </c>
      <c r="J46" s="46">
        <f t="shared" si="10"/>
        <v>0</v>
      </c>
      <c r="K46" s="46">
        <f t="shared" si="10"/>
        <v>2275000</v>
      </c>
      <c r="L46" s="46">
        <f t="shared" si="10"/>
        <v>368200</v>
      </c>
      <c r="M46" s="46">
        <f t="shared" si="10"/>
        <v>3936800</v>
      </c>
      <c r="N46" s="46">
        <f t="shared" si="10"/>
        <v>2271180</v>
      </c>
      <c r="O46" s="46">
        <f t="shared" si="10"/>
        <v>701000</v>
      </c>
      <c r="P46" s="46">
        <f t="shared" si="10"/>
        <v>493000</v>
      </c>
      <c r="Q46" s="46">
        <f t="shared" si="10"/>
        <v>257400</v>
      </c>
      <c r="R46" s="46">
        <f t="shared" si="10"/>
        <v>257000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25">
      <c r="A47" s="9">
        <v>210601</v>
      </c>
      <c r="B47" s="9" t="s">
        <v>57</v>
      </c>
      <c r="C47" s="10">
        <f t="shared" si="0"/>
        <v>10733400</v>
      </c>
      <c r="D47" s="10">
        <f t="shared" si="0"/>
        <v>969800</v>
      </c>
      <c r="E47" s="11">
        <v>1666700</v>
      </c>
      <c r="F47" s="41">
        <v>0</v>
      </c>
      <c r="G47" s="41">
        <v>4081000</v>
      </c>
      <c r="H47" s="41">
        <v>0</v>
      </c>
      <c r="I47" s="41">
        <v>1749000</v>
      </c>
      <c r="J47" s="41">
        <v>0</v>
      </c>
      <c r="K47" s="42">
        <v>1650000</v>
      </c>
      <c r="L47" s="41">
        <v>0</v>
      </c>
      <c r="M47" s="41">
        <v>1320000</v>
      </c>
      <c r="N47" s="41">
        <v>969800</v>
      </c>
      <c r="O47" s="41">
        <v>266700</v>
      </c>
      <c r="P47" s="42">
        <v>0</v>
      </c>
      <c r="Q47" s="41">
        <v>0</v>
      </c>
      <c r="R47" s="41">
        <v>0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5">
      <c r="A48" s="9">
        <v>210602</v>
      </c>
      <c r="B48" s="9" t="s">
        <v>58</v>
      </c>
      <c r="C48" s="10">
        <f t="shared" si="0"/>
        <v>0</v>
      </c>
      <c r="D48" s="10">
        <f t="shared" si="0"/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2">
        <v>0</v>
      </c>
      <c r="L48" s="41">
        <v>0</v>
      </c>
      <c r="M48" s="41">
        <v>0</v>
      </c>
      <c r="N48" s="41">
        <v>0</v>
      </c>
      <c r="O48" s="41">
        <v>0</v>
      </c>
      <c r="P48" s="42">
        <v>0</v>
      </c>
      <c r="Q48" s="41">
        <v>0</v>
      </c>
      <c r="R48" s="41">
        <v>0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5">
      <c r="A49" s="9">
        <v>210603</v>
      </c>
      <c r="B49" s="9" t="s">
        <v>59</v>
      </c>
      <c r="C49" s="10">
        <f t="shared" si="0"/>
        <v>2002800</v>
      </c>
      <c r="D49" s="10">
        <f t="shared" si="0"/>
        <v>0</v>
      </c>
      <c r="E49" s="41">
        <v>902800</v>
      </c>
      <c r="F49" s="41">
        <v>0</v>
      </c>
      <c r="G49" s="41">
        <v>600000</v>
      </c>
      <c r="H49" s="41">
        <v>0</v>
      </c>
      <c r="I49" s="41">
        <v>500000</v>
      </c>
      <c r="J49" s="41">
        <v>0</v>
      </c>
      <c r="K49" s="42">
        <v>0</v>
      </c>
      <c r="L49" s="41">
        <v>0</v>
      </c>
      <c r="M49" s="41">
        <v>0</v>
      </c>
      <c r="N49" s="41">
        <v>0</v>
      </c>
      <c r="O49" s="41">
        <v>0</v>
      </c>
      <c r="P49" s="42">
        <v>0</v>
      </c>
      <c r="Q49" s="41">
        <v>0</v>
      </c>
      <c r="R49" s="41">
        <v>0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5">
      <c r="A50" s="9">
        <v>210604</v>
      </c>
      <c r="B50" s="9" t="s">
        <v>60</v>
      </c>
      <c r="C50" s="10">
        <f t="shared" si="0"/>
        <v>10342800</v>
      </c>
      <c r="D50" s="10">
        <f t="shared" si="0"/>
        <v>7708800</v>
      </c>
      <c r="E50" s="41">
        <v>852600</v>
      </c>
      <c r="F50" s="41">
        <v>197220</v>
      </c>
      <c r="G50" s="41">
        <v>3681700</v>
      </c>
      <c r="H50" s="41">
        <v>5092000</v>
      </c>
      <c r="I50" s="41">
        <v>1875000</v>
      </c>
      <c r="J50" s="41">
        <v>0</v>
      </c>
      <c r="K50" s="42">
        <v>625000</v>
      </c>
      <c r="L50" s="41">
        <v>368200</v>
      </c>
      <c r="M50" s="41">
        <v>2616800</v>
      </c>
      <c r="N50" s="41">
        <v>1301380</v>
      </c>
      <c r="O50" s="41">
        <v>434300</v>
      </c>
      <c r="P50" s="42">
        <v>493000</v>
      </c>
      <c r="Q50" s="41">
        <v>257400</v>
      </c>
      <c r="R50" s="41">
        <v>257000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5">
      <c r="A51" s="23">
        <v>2107</v>
      </c>
      <c r="B51" s="24" t="s">
        <v>61</v>
      </c>
      <c r="C51" s="38">
        <f t="shared" si="0"/>
        <v>7161900</v>
      </c>
      <c r="D51" s="38">
        <f t="shared" si="0"/>
        <v>6081180</v>
      </c>
      <c r="E51" s="46">
        <f t="shared" ref="E51:R51" si="11">+E52</f>
        <v>875100</v>
      </c>
      <c r="F51" s="46">
        <f t="shared" si="11"/>
        <v>875000</v>
      </c>
      <c r="G51" s="46">
        <f t="shared" si="11"/>
        <v>3075000</v>
      </c>
      <c r="H51" s="46">
        <f t="shared" si="11"/>
        <v>2994000</v>
      </c>
      <c r="I51" s="46">
        <f t="shared" si="11"/>
        <v>399900</v>
      </c>
      <c r="J51" s="46">
        <f t="shared" si="11"/>
        <v>390700</v>
      </c>
      <c r="K51" s="46">
        <f t="shared" si="11"/>
        <v>496800</v>
      </c>
      <c r="L51" s="46">
        <f t="shared" si="11"/>
        <v>0</v>
      </c>
      <c r="M51" s="46">
        <f t="shared" si="11"/>
        <v>1761900</v>
      </c>
      <c r="N51" s="46">
        <f t="shared" si="11"/>
        <v>1429480</v>
      </c>
      <c r="O51" s="46">
        <f t="shared" si="11"/>
        <v>248100</v>
      </c>
      <c r="P51" s="46">
        <f t="shared" si="11"/>
        <v>248000</v>
      </c>
      <c r="Q51" s="46">
        <f t="shared" si="11"/>
        <v>305100</v>
      </c>
      <c r="R51" s="46">
        <f t="shared" si="11"/>
        <v>144000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1:31" x14ac:dyDescent="0.25">
      <c r="A52" s="9">
        <v>210702</v>
      </c>
      <c r="B52" s="9" t="s">
        <v>62</v>
      </c>
      <c r="C52" s="10">
        <f t="shared" si="0"/>
        <v>7161900</v>
      </c>
      <c r="D52" s="10">
        <f t="shared" si="0"/>
        <v>6081180</v>
      </c>
      <c r="E52" s="11">
        <v>875100</v>
      </c>
      <c r="F52" s="41">
        <v>875000</v>
      </c>
      <c r="G52" s="41">
        <v>3075000</v>
      </c>
      <c r="H52" s="41">
        <v>2994000</v>
      </c>
      <c r="I52" s="41">
        <v>399900</v>
      </c>
      <c r="J52" s="41">
        <v>390700</v>
      </c>
      <c r="K52" s="42">
        <v>496800</v>
      </c>
      <c r="L52" s="41">
        <v>0</v>
      </c>
      <c r="M52" s="41">
        <v>1761900</v>
      </c>
      <c r="N52" s="41">
        <v>1429480</v>
      </c>
      <c r="O52" s="41">
        <v>248100</v>
      </c>
      <c r="P52" s="42">
        <v>248000</v>
      </c>
      <c r="Q52" s="41">
        <v>305100</v>
      </c>
      <c r="R52" s="41">
        <v>144000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5">
      <c r="A53" s="23">
        <v>2108</v>
      </c>
      <c r="B53" s="24" t="s">
        <v>63</v>
      </c>
      <c r="C53" s="25">
        <f t="shared" si="0"/>
        <v>13278800</v>
      </c>
      <c r="D53" s="25">
        <f t="shared" si="0"/>
        <v>3017700</v>
      </c>
      <c r="E53" s="46">
        <f>+SUM(E54:E62)</f>
        <v>3487900</v>
      </c>
      <c r="F53" s="46">
        <f t="shared" ref="F53:R53" si="12">+SUM(F54:F62)</f>
        <v>0</v>
      </c>
      <c r="G53" s="46">
        <f t="shared" si="12"/>
        <v>4307700</v>
      </c>
      <c r="H53" s="46">
        <f t="shared" si="12"/>
        <v>1977700</v>
      </c>
      <c r="I53" s="46">
        <f t="shared" si="12"/>
        <v>1606000</v>
      </c>
      <c r="J53" s="46">
        <f t="shared" si="12"/>
        <v>0</v>
      </c>
      <c r="K53" s="46">
        <f t="shared" si="12"/>
        <v>1160000</v>
      </c>
      <c r="L53" s="46">
        <f t="shared" si="12"/>
        <v>360000</v>
      </c>
      <c r="M53" s="46">
        <f t="shared" si="12"/>
        <v>1017000</v>
      </c>
      <c r="N53" s="46">
        <f t="shared" si="12"/>
        <v>480000</v>
      </c>
      <c r="O53" s="46">
        <f t="shared" si="12"/>
        <v>858700</v>
      </c>
      <c r="P53" s="46">
        <f t="shared" si="12"/>
        <v>200000</v>
      </c>
      <c r="Q53" s="46">
        <f t="shared" si="12"/>
        <v>841500</v>
      </c>
      <c r="R53" s="46">
        <f t="shared" si="12"/>
        <v>0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x14ac:dyDescent="0.25">
      <c r="A54" s="29">
        <v>210801</v>
      </c>
      <c r="B54" s="30" t="s">
        <v>64</v>
      </c>
      <c r="C54" s="10">
        <f t="shared" si="0"/>
        <v>1233900</v>
      </c>
      <c r="D54" s="10">
        <f t="shared" si="0"/>
        <v>0</v>
      </c>
      <c r="E54" s="13">
        <v>1233900</v>
      </c>
      <c r="F54" s="13"/>
      <c r="G54" s="13"/>
      <c r="H54" s="13"/>
      <c r="I54" s="13"/>
      <c r="J54" s="13"/>
      <c r="K54" s="42"/>
      <c r="L54" s="13"/>
      <c r="M54" s="11"/>
      <c r="N54" s="11"/>
      <c r="O54" s="11"/>
      <c r="P54" s="42"/>
      <c r="Q54" s="11"/>
      <c r="R54" s="11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5">
      <c r="A55" s="9">
        <v>210802</v>
      </c>
      <c r="B55" s="9" t="s">
        <v>65</v>
      </c>
      <c r="C55" s="10">
        <f t="shared" si="0"/>
        <v>4882500</v>
      </c>
      <c r="D55" s="10">
        <f t="shared" si="0"/>
        <v>480000</v>
      </c>
      <c r="E55" s="42">
        <v>864000</v>
      </c>
      <c r="F55" s="42">
        <v>0</v>
      </c>
      <c r="G55" s="42">
        <v>990000</v>
      </c>
      <c r="H55" s="42">
        <v>0</v>
      </c>
      <c r="I55" s="42">
        <v>864000</v>
      </c>
      <c r="J55" s="42">
        <v>0</v>
      </c>
      <c r="K55" s="42">
        <v>640000</v>
      </c>
      <c r="L55" s="42">
        <v>0</v>
      </c>
      <c r="M55" s="42">
        <v>480000</v>
      </c>
      <c r="N55" s="42">
        <v>480000</v>
      </c>
      <c r="O55" s="42">
        <v>500000</v>
      </c>
      <c r="P55" s="42">
        <v>0</v>
      </c>
      <c r="Q55" s="42">
        <v>544500</v>
      </c>
      <c r="R55" s="42">
        <v>0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5">
      <c r="A56" s="9">
        <v>210803</v>
      </c>
      <c r="B56" s="9" t="s">
        <v>66</v>
      </c>
      <c r="C56" s="10">
        <f t="shared" si="0"/>
        <v>3405100</v>
      </c>
      <c r="D56" s="10">
        <f t="shared" si="0"/>
        <v>360000</v>
      </c>
      <c r="E56" s="11">
        <v>1200000</v>
      </c>
      <c r="F56" s="11">
        <v>0</v>
      </c>
      <c r="G56" s="11">
        <v>840000</v>
      </c>
      <c r="H56" s="11">
        <v>0</v>
      </c>
      <c r="I56" s="11">
        <v>250000</v>
      </c>
      <c r="J56" s="11">
        <v>0</v>
      </c>
      <c r="K56" s="42">
        <v>360000</v>
      </c>
      <c r="L56" s="11">
        <v>360000</v>
      </c>
      <c r="M56" s="11">
        <v>537000</v>
      </c>
      <c r="N56" s="11">
        <v>0</v>
      </c>
      <c r="O56" s="11">
        <v>79500</v>
      </c>
      <c r="P56" s="42">
        <v>0</v>
      </c>
      <c r="Q56" s="11">
        <v>138600</v>
      </c>
      <c r="R56" s="11">
        <v>0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5">
      <c r="A57" s="9">
        <v>210804</v>
      </c>
      <c r="B57" s="9" t="s">
        <v>67</v>
      </c>
      <c r="C57" s="10">
        <f t="shared" si="0"/>
        <v>1247600</v>
      </c>
      <c r="D57" s="10">
        <f t="shared" si="0"/>
        <v>0</v>
      </c>
      <c r="E57" s="11">
        <v>190000</v>
      </c>
      <c r="F57" s="11">
        <v>0</v>
      </c>
      <c r="G57" s="11">
        <v>500000</v>
      </c>
      <c r="H57" s="11">
        <v>0</v>
      </c>
      <c r="I57" s="11">
        <v>160000</v>
      </c>
      <c r="J57" s="11">
        <v>0</v>
      </c>
      <c r="K57" s="42">
        <v>160000</v>
      </c>
      <c r="L57" s="11">
        <v>0</v>
      </c>
      <c r="M57" s="11">
        <v>0</v>
      </c>
      <c r="N57" s="11">
        <v>0</v>
      </c>
      <c r="O57" s="11">
        <v>79200</v>
      </c>
      <c r="P57" s="42">
        <v>0</v>
      </c>
      <c r="Q57" s="11">
        <v>158400</v>
      </c>
      <c r="R57" s="11">
        <v>0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5">
      <c r="A58" s="9">
        <v>210805</v>
      </c>
      <c r="B58" s="9" t="s">
        <v>68</v>
      </c>
      <c r="C58" s="10">
        <f t="shared" si="0"/>
        <v>0</v>
      </c>
      <c r="D58" s="10">
        <f t="shared" si="0"/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42">
        <v>0</v>
      </c>
      <c r="L58" s="11">
        <v>0</v>
      </c>
      <c r="M58" s="11">
        <v>0</v>
      </c>
      <c r="N58" s="11">
        <v>0</v>
      </c>
      <c r="O58" s="11">
        <v>0</v>
      </c>
      <c r="P58" s="42">
        <v>0</v>
      </c>
      <c r="Q58" s="11">
        <v>0</v>
      </c>
      <c r="R58" s="11">
        <v>0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x14ac:dyDescent="0.25">
      <c r="A59" s="9">
        <v>210806</v>
      </c>
      <c r="B59" s="9" t="s">
        <v>69</v>
      </c>
      <c r="C59" s="10">
        <f t="shared" si="0"/>
        <v>0</v>
      </c>
      <c r="D59" s="10">
        <f t="shared" si="0"/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42">
        <v>0</v>
      </c>
      <c r="L59" s="11">
        <v>0</v>
      </c>
      <c r="M59" s="11">
        <v>0</v>
      </c>
      <c r="N59" s="11">
        <v>0</v>
      </c>
      <c r="O59" s="11">
        <v>0</v>
      </c>
      <c r="P59" s="42">
        <v>0</v>
      </c>
      <c r="Q59" s="11">
        <v>0</v>
      </c>
      <c r="R59" s="11">
        <v>0</v>
      </c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x14ac:dyDescent="0.25">
      <c r="A60" s="9">
        <v>210807</v>
      </c>
      <c r="B60" s="9" t="s">
        <v>70</v>
      </c>
      <c r="C60" s="10">
        <f t="shared" si="0"/>
        <v>0</v>
      </c>
      <c r="D60" s="10">
        <f t="shared" si="0"/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42">
        <v>0</v>
      </c>
      <c r="L60" s="11">
        <v>0</v>
      </c>
      <c r="M60" s="11">
        <v>0</v>
      </c>
      <c r="N60" s="11">
        <v>0</v>
      </c>
      <c r="O60" s="11">
        <v>0</v>
      </c>
      <c r="P60" s="42">
        <v>0</v>
      </c>
      <c r="Q60" s="11">
        <v>0</v>
      </c>
      <c r="R60" s="11">
        <v>0</v>
      </c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x14ac:dyDescent="0.25">
      <c r="A61" s="9">
        <v>210808</v>
      </c>
      <c r="B61" s="9" t="s">
        <v>71</v>
      </c>
      <c r="C61" s="10">
        <f t="shared" si="0"/>
        <v>0</v>
      </c>
      <c r="D61" s="10">
        <f t="shared" si="0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42">
        <v>0</v>
      </c>
      <c r="L61" s="11">
        <v>0</v>
      </c>
      <c r="M61" s="11">
        <v>0</v>
      </c>
      <c r="N61" s="11">
        <v>0</v>
      </c>
      <c r="O61" s="11">
        <v>0</v>
      </c>
      <c r="P61" s="42">
        <v>0</v>
      </c>
      <c r="Q61" s="11">
        <v>0</v>
      </c>
      <c r="R61" s="11">
        <v>0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x14ac:dyDescent="0.25">
      <c r="A62" s="9">
        <v>210809</v>
      </c>
      <c r="B62" s="9" t="s">
        <v>72</v>
      </c>
      <c r="C62" s="10">
        <f t="shared" si="0"/>
        <v>2509700</v>
      </c>
      <c r="D62" s="10">
        <f t="shared" si="0"/>
        <v>2177700</v>
      </c>
      <c r="E62" s="11">
        <v>0</v>
      </c>
      <c r="F62" s="11">
        <v>0</v>
      </c>
      <c r="G62" s="41">
        <v>1977700</v>
      </c>
      <c r="H62" s="41">
        <v>1977700</v>
      </c>
      <c r="I62" s="41">
        <v>332000</v>
      </c>
      <c r="J62" s="41">
        <v>0</v>
      </c>
      <c r="K62" s="42">
        <v>0</v>
      </c>
      <c r="L62" s="41">
        <v>0</v>
      </c>
      <c r="M62" s="41">
        <v>0</v>
      </c>
      <c r="N62" s="41">
        <v>0</v>
      </c>
      <c r="O62" s="41">
        <v>200000</v>
      </c>
      <c r="P62" s="42">
        <v>200000</v>
      </c>
      <c r="Q62" s="41">
        <v>0</v>
      </c>
      <c r="R62" s="41">
        <v>0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x14ac:dyDescent="0.25">
      <c r="A63" s="24">
        <v>2109</v>
      </c>
      <c r="B63" s="24" t="s">
        <v>73</v>
      </c>
      <c r="C63" s="25">
        <f t="shared" si="0"/>
        <v>5901300</v>
      </c>
      <c r="D63" s="25">
        <f t="shared" si="0"/>
        <v>4896300</v>
      </c>
      <c r="E63" s="46">
        <f>+E64+E65</f>
        <v>3426300</v>
      </c>
      <c r="F63" s="46">
        <f t="shared" ref="F63:R63" si="13">+F64+F65</f>
        <v>3248200</v>
      </c>
      <c r="G63" s="46">
        <f t="shared" si="13"/>
        <v>0</v>
      </c>
      <c r="H63" s="46">
        <f t="shared" si="13"/>
        <v>0</v>
      </c>
      <c r="I63" s="46">
        <f t="shared" si="13"/>
        <v>0</v>
      </c>
      <c r="J63" s="46">
        <f t="shared" si="13"/>
        <v>0</v>
      </c>
      <c r="K63" s="46">
        <f t="shared" si="13"/>
        <v>0</v>
      </c>
      <c r="L63" s="46">
        <f t="shared" si="13"/>
        <v>0</v>
      </c>
      <c r="M63" s="46">
        <f t="shared" si="13"/>
        <v>0</v>
      </c>
      <c r="N63" s="46">
        <f t="shared" si="13"/>
        <v>0</v>
      </c>
      <c r="O63" s="46">
        <f t="shared" si="13"/>
        <v>1237500</v>
      </c>
      <c r="P63" s="46">
        <f t="shared" si="13"/>
        <v>424100</v>
      </c>
      <c r="Q63" s="46">
        <f t="shared" si="13"/>
        <v>1237500</v>
      </c>
      <c r="R63" s="46">
        <f t="shared" si="13"/>
        <v>1224000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 spans="1:31" x14ac:dyDescent="0.25">
      <c r="A64" s="9">
        <v>210901</v>
      </c>
      <c r="B64" s="9" t="s">
        <v>73</v>
      </c>
      <c r="C64" s="10">
        <f t="shared" si="0"/>
        <v>5380500</v>
      </c>
      <c r="D64" s="10">
        <f>SUM(F64+H64+J64+L64+N64+P64+R64)</f>
        <v>4506300</v>
      </c>
      <c r="E64" s="11">
        <v>2905500</v>
      </c>
      <c r="F64" s="41">
        <v>2858200</v>
      </c>
      <c r="G64" s="11">
        <v>0</v>
      </c>
      <c r="H64" s="11">
        <v>0</v>
      </c>
      <c r="I64" s="11">
        <v>0</v>
      </c>
      <c r="J64" s="11">
        <v>0</v>
      </c>
      <c r="K64" s="42">
        <v>0</v>
      </c>
      <c r="L64" s="11">
        <v>0</v>
      </c>
      <c r="M64" s="11">
        <v>0</v>
      </c>
      <c r="N64" s="11">
        <v>0</v>
      </c>
      <c r="O64" s="11">
        <v>1237500</v>
      </c>
      <c r="P64" s="42">
        <v>424100</v>
      </c>
      <c r="Q64" s="11">
        <v>1237500</v>
      </c>
      <c r="R64" s="11">
        <v>1224000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x14ac:dyDescent="0.25">
      <c r="A65" s="9">
        <v>210902</v>
      </c>
      <c r="B65" s="9" t="s">
        <v>74</v>
      </c>
      <c r="C65" s="10">
        <f t="shared" si="0"/>
        <v>520800</v>
      </c>
      <c r="D65" s="10">
        <f t="shared" si="0"/>
        <v>390000</v>
      </c>
      <c r="E65" s="41">
        <v>520800</v>
      </c>
      <c r="F65" s="41">
        <v>390000</v>
      </c>
      <c r="G65" s="11">
        <v>0</v>
      </c>
      <c r="H65" s="11">
        <v>0</v>
      </c>
      <c r="I65" s="11">
        <v>0</v>
      </c>
      <c r="J65" s="11">
        <v>0</v>
      </c>
      <c r="K65" s="42">
        <v>0</v>
      </c>
      <c r="L65" s="11">
        <v>0</v>
      </c>
      <c r="M65" s="11">
        <v>0</v>
      </c>
      <c r="N65" s="11">
        <v>0</v>
      </c>
      <c r="O65" s="11">
        <v>0</v>
      </c>
      <c r="P65" s="42">
        <v>0</v>
      </c>
      <c r="Q65" s="11">
        <v>0</v>
      </c>
      <c r="R65" s="11">
        <v>0</v>
      </c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x14ac:dyDescent="0.25">
      <c r="A66" s="9">
        <v>26109</v>
      </c>
      <c r="B66" s="35" t="s">
        <v>75</v>
      </c>
      <c r="C66" s="25">
        <f t="shared" ref="C66:D67" si="14">SUM(E66+G66+I66+K66+M66+O66+Q66)</f>
        <v>0</v>
      </c>
      <c r="D66" s="25">
        <f t="shared" si="14"/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46">
        <v>0</v>
      </c>
      <c r="L66" s="36">
        <v>0</v>
      </c>
      <c r="M66" s="36">
        <v>0</v>
      </c>
      <c r="N66" s="36">
        <v>0</v>
      </c>
      <c r="O66" s="36">
        <v>0</v>
      </c>
      <c r="P66" s="46">
        <v>0</v>
      </c>
      <c r="Q66" s="36">
        <v>0</v>
      </c>
      <c r="R66" s="36">
        <v>0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x14ac:dyDescent="0.25">
      <c r="A67" s="9">
        <v>26109</v>
      </c>
      <c r="B67" s="9" t="s">
        <v>75</v>
      </c>
      <c r="C67" s="10">
        <f t="shared" si="14"/>
        <v>0</v>
      </c>
      <c r="D67" s="10">
        <f t="shared" si="14"/>
        <v>0</v>
      </c>
      <c r="E67" s="11"/>
      <c r="F67" s="11"/>
      <c r="G67" s="11"/>
      <c r="H67" s="11"/>
      <c r="I67" s="11"/>
      <c r="J67" s="11">
        <v>0</v>
      </c>
      <c r="K67" s="42"/>
      <c r="L67" s="11">
        <v>0</v>
      </c>
      <c r="M67" s="11"/>
      <c r="N67" s="11">
        <v>0</v>
      </c>
      <c r="O67" s="11"/>
      <c r="P67" s="42">
        <v>0</v>
      </c>
      <c r="Q67" s="11">
        <v>0</v>
      </c>
      <c r="R67" s="11">
        <v>0</v>
      </c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x14ac:dyDescent="0.25">
      <c r="A68" s="24">
        <v>2132</v>
      </c>
      <c r="B68" s="24" t="s">
        <v>76</v>
      </c>
      <c r="C68" s="25">
        <f t="shared" si="0"/>
        <v>198690000</v>
      </c>
      <c r="D68" s="25">
        <f t="shared" si="0"/>
        <v>186600</v>
      </c>
      <c r="E68" s="46">
        <f>+E69+E70+E71</f>
        <v>196340100</v>
      </c>
      <c r="F68" s="46">
        <f t="shared" ref="F68:R68" si="15">+F69+F70+F71</f>
        <v>0</v>
      </c>
      <c r="G68" s="46">
        <f>+G69+G70+G71</f>
        <v>1550100</v>
      </c>
      <c r="H68" s="46">
        <f>+H69+H70+H71</f>
        <v>0</v>
      </c>
      <c r="I68" s="46">
        <f t="shared" si="15"/>
        <v>279900</v>
      </c>
      <c r="J68" s="46">
        <f t="shared" si="15"/>
        <v>186600</v>
      </c>
      <c r="K68" s="46">
        <f t="shared" si="15"/>
        <v>99900</v>
      </c>
      <c r="L68" s="46">
        <f t="shared" si="15"/>
        <v>0</v>
      </c>
      <c r="M68" s="46">
        <f t="shared" si="15"/>
        <v>135000</v>
      </c>
      <c r="N68" s="46">
        <f t="shared" si="15"/>
        <v>0</v>
      </c>
      <c r="O68" s="46">
        <f t="shared" si="15"/>
        <v>135000</v>
      </c>
      <c r="P68" s="46">
        <f t="shared" si="15"/>
        <v>0</v>
      </c>
      <c r="Q68" s="46">
        <f t="shared" si="15"/>
        <v>150000</v>
      </c>
      <c r="R68" s="46">
        <f t="shared" si="15"/>
        <v>0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x14ac:dyDescent="0.25">
      <c r="A69" s="9">
        <v>213207</v>
      </c>
      <c r="B69" s="9" t="s">
        <v>77</v>
      </c>
      <c r="C69" s="10">
        <f t="shared" si="0"/>
        <v>107374500</v>
      </c>
      <c r="D69" s="10">
        <f t="shared" si="0"/>
        <v>0</v>
      </c>
      <c r="E69" s="11">
        <v>107374500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L69" s="41">
        <v>0</v>
      </c>
      <c r="M69" s="41">
        <v>0</v>
      </c>
      <c r="N69" s="41">
        <v>0</v>
      </c>
      <c r="O69" s="41">
        <v>0</v>
      </c>
      <c r="P69" s="42">
        <v>0</v>
      </c>
      <c r="Q69" s="41">
        <v>0</v>
      </c>
      <c r="R69" s="11">
        <v>0</v>
      </c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x14ac:dyDescent="0.25">
      <c r="A70" s="9">
        <v>213208</v>
      </c>
      <c r="B70" s="9" t="s">
        <v>78</v>
      </c>
      <c r="C70" s="10">
        <f t="shared" si="0"/>
        <v>88790700</v>
      </c>
      <c r="D70" s="10">
        <f t="shared" si="0"/>
        <v>0</v>
      </c>
      <c r="E70" s="41">
        <v>88790700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L70" s="41">
        <v>0</v>
      </c>
      <c r="M70" s="41">
        <v>0</v>
      </c>
      <c r="N70" s="41">
        <v>0</v>
      </c>
      <c r="O70" s="41">
        <v>0</v>
      </c>
      <c r="P70" s="42">
        <v>0</v>
      </c>
      <c r="Q70" s="41">
        <v>0</v>
      </c>
      <c r="R70" s="11">
        <v>0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x14ac:dyDescent="0.25">
      <c r="A71" s="9">
        <v>213209</v>
      </c>
      <c r="B71" s="9" t="s">
        <v>79</v>
      </c>
      <c r="C71" s="10">
        <f t="shared" si="0"/>
        <v>2524800</v>
      </c>
      <c r="D71" s="10">
        <f t="shared" si="0"/>
        <v>186600</v>
      </c>
      <c r="E71" s="41">
        <v>174900</v>
      </c>
      <c r="F71" s="41">
        <v>0</v>
      </c>
      <c r="G71" s="41">
        <v>1550100</v>
      </c>
      <c r="H71" s="41">
        <v>0</v>
      </c>
      <c r="I71" s="41">
        <v>279900</v>
      </c>
      <c r="J71" s="41">
        <v>186600</v>
      </c>
      <c r="K71" s="42">
        <v>99900</v>
      </c>
      <c r="L71" s="41">
        <v>0</v>
      </c>
      <c r="M71" s="41">
        <v>135000</v>
      </c>
      <c r="N71" s="41">
        <v>0</v>
      </c>
      <c r="O71" s="41">
        <v>135000</v>
      </c>
      <c r="P71" s="42">
        <v>0</v>
      </c>
      <c r="Q71" s="41">
        <v>150000</v>
      </c>
      <c r="R71" s="11">
        <v>0</v>
      </c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x14ac:dyDescent="0.25">
      <c r="A72" s="24"/>
      <c r="B72" s="24" t="s">
        <v>80</v>
      </c>
      <c r="C72" s="25">
        <v>478</v>
      </c>
      <c r="D72" s="25">
        <v>0</v>
      </c>
      <c r="E72" s="26">
        <v>35</v>
      </c>
      <c r="F72" s="26">
        <v>0</v>
      </c>
      <c r="G72" s="26">
        <v>310</v>
      </c>
      <c r="H72" s="26">
        <v>0</v>
      </c>
      <c r="I72" s="26">
        <v>56</v>
      </c>
      <c r="J72" s="26">
        <v>0</v>
      </c>
      <c r="K72" s="46">
        <v>20</v>
      </c>
      <c r="L72" s="26">
        <v>0</v>
      </c>
      <c r="M72" s="26">
        <v>27</v>
      </c>
      <c r="N72" s="26">
        <v>0</v>
      </c>
      <c r="O72" s="26"/>
      <c r="P72" s="46"/>
      <c r="Q72" s="26">
        <v>30</v>
      </c>
      <c r="R72" s="26">
        <v>0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1:31" x14ac:dyDescent="0.25">
      <c r="A73" s="9"/>
      <c r="B73" s="9" t="s">
        <v>81</v>
      </c>
      <c r="C73" s="10">
        <v>7</v>
      </c>
      <c r="D73" s="10">
        <v>0</v>
      </c>
      <c r="E73" s="11">
        <v>1</v>
      </c>
      <c r="F73" s="11"/>
      <c r="G73" s="11">
        <v>1</v>
      </c>
      <c r="H73" s="11"/>
      <c r="I73" s="11">
        <v>1</v>
      </c>
      <c r="J73" s="11"/>
      <c r="K73" s="42">
        <v>1</v>
      </c>
      <c r="L73" s="11"/>
      <c r="M73" s="11">
        <v>1</v>
      </c>
      <c r="N73" s="11"/>
      <c r="O73" s="11">
        <v>1</v>
      </c>
      <c r="P73" s="42"/>
      <c r="Q73" s="11">
        <v>1</v>
      </c>
      <c r="R73" s="11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x14ac:dyDescent="0.25">
      <c r="A74" s="9"/>
      <c r="B74" s="9" t="s">
        <v>82</v>
      </c>
      <c r="C74" s="10">
        <v>355</v>
      </c>
      <c r="D74" s="10">
        <v>0</v>
      </c>
      <c r="E74" s="11">
        <v>24</v>
      </c>
      <c r="F74" s="11"/>
      <c r="G74" s="11">
        <v>216</v>
      </c>
      <c r="H74" s="11"/>
      <c r="I74" s="11">
        <v>52</v>
      </c>
      <c r="J74" s="11"/>
      <c r="K74" s="42">
        <v>6</v>
      </c>
      <c r="L74" s="11"/>
      <c r="M74" s="11">
        <v>13</v>
      </c>
      <c r="N74" s="11"/>
      <c r="O74" s="11">
        <v>21</v>
      </c>
      <c r="P74" s="42"/>
      <c r="Q74" s="11">
        <v>23</v>
      </c>
      <c r="R74" s="11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x14ac:dyDescent="0.25">
      <c r="A75" s="9"/>
      <c r="B75" s="9" t="s">
        <v>83</v>
      </c>
      <c r="C75" s="10">
        <v>143</v>
      </c>
      <c r="D75" s="10">
        <v>0</v>
      </c>
      <c r="E75" s="11">
        <v>10</v>
      </c>
      <c r="F75" s="11"/>
      <c r="G75" s="11">
        <v>93</v>
      </c>
      <c r="H75" s="11"/>
      <c r="I75" s="11">
        <v>3</v>
      </c>
      <c r="J75" s="11"/>
      <c r="K75" s="42">
        <v>13</v>
      </c>
      <c r="L75" s="11"/>
      <c r="M75" s="11">
        <v>13</v>
      </c>
      <c r="N75" s="11"/>
      <c r="O75" s="11">
        <v>5</v>
      </c>
      <c r="P75" s="42"/>
      <c r="Q75" s="11">
        <v>6</v>
      </c>
      <c r="R75" s="11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x14ac:dyDescent="0.25">
      <c r="A76" s="1"/>
      <c r="B76" s="1"/>
      <c r="C76" s="31"/>
      <c r="D76" s="31"/>
      <c r="E76" s="1"/>
      <c r="F76" s="1"/>
      <c r="G76" s="32" t="s">
        <v>84</v>
      </c>
      <c r="H76" s="33"/>
      <c r="I76" s="1"/>
      <c r="J76" s="1"/>
      <c r="L76" s="34"/>
      <c r="M76" s="1"/>
      <c r="N76" s="1"/>
      <c r="O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x14ac:dyDescent="0.25">
      <c r="A77" s="1"/>
      <c r="B77" s="1"/>
      <c r="C77" s="1"/>
      <c r="D77" s="1"/>
      <c r="E77" s="78" t="s">
        <v>85</v>
      </c>
      <c r="F77" s="78"/>
      <c r="G77" s="78"/>
      <c r="H77" s="78"/>
      <c r="I77" s="78"/>
      <c r="J77" s="1"/>
      <c r="L77" s="34"/>
      <c r="M77" s="1"/>
      <c r="N77" s="1"/>
      <c r="O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x14ac:dyDescent="0.25">
      <c r="A78" s="1"/>
      <c r="B78" s="1"/>
      <c r="C78" s="1"/>
      <c r="D78" s="1"/>
      <c r="E78" s="78" t="s">
        <v>86</v>
      </c>
      <c r="F78" s="78"/>
      <c r="G78" s="78"/>
      <c r="H78" s="78"/>
      <c r="I78" s="78"/>
      <c r="J78" s="1"/>
      <c r="L78" s="1"/>
      <c r="M78" s="1"/>
      <c r="N78" s="1"/>
      <c r="O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</sheetData>
  <mergeCells count="19">
    <mergeCell ref="A5:A6"/>
    <mergeCell ref="B5:B6"/>
    <mergeCell ref="C5:D6"/>
    <mergeCell ref="E5:F5"/>
    <mergeCell ref="G5:H5"/>
    <mergeCell ref="Q6:R6"/>
    <mergeCell ref="E77:I77"/>
    <mergeCell ref="E78:I78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I5:J5"/>
  </mergeCells>
  <pageMargins left="0.2" right="0" top="0.25" bottom="0" header="0.3" footer="0.3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topLeftCell="A19" workbookViewId="0">
      <selection activeCell="G16" sqref="G16"/>
    </sheetView>
  </sheetViews>
  <sheetFormatPr defaultRowHeight="15" x14ac:dyDescent="0.25"/>
  <cols>
    <col min="1" max="1" width="30.5703125" customWidth="1"/>
    <col min="2" max="8" width="16" customWidth="1"/>
  </cols>
  <sheetData>
    <row r="1" spans="1:8" x14ac:dyDescent="0.25">
      <c r="A1" s="93" t="s">
        <v>101</v>
      </c>
      <c r="B1" s="93"/>
      <c r="C1" s="93"/>
      <c r="D1" s="93"/>
      <c r="E1" s="93"/>
      <c r="F1" s="93"/>
      <c r="G1" s="93"/>
      <c r="H1" s="49" t="s">
        <v>87</v>
      </c>
    </row>
    <row r="2" spans="1:8" ht="36" x14ac:dyDescent="0.25">
      <c r="A2" s="50" t="s">
        <v>88</v>
      </c>
      <c r="B2" s="51" t="s">
        <v>89</v>
      </c>
      <c r="C2" s="51" t="s">
        <v>90</v>
      </c>
      <c r="D2" s="52" t="s">
        <v>91</v>
      </c>
      <c r="E2" s="52" t="s">
        <v>92</v>
      </c>
      <c r="F2" s="53" t="s">
        <v>93</v>
      </c>
      <c r="G2" s="52" t="s">
        <v>94</v>
      </c>
      <c r="H2" s="54" t="s">
        <v>95</v>
      </c>
    </row>
    <row r="3" spans="1:8" x14ac:dyDescent="0.25">
      <c r="A3" s="89" t="s">
        <v>20</v>
      </c>
      <c r="B3" s="90"/>
      <c r="C3" s="90"/>
      <c r="D3" s="90"/>
      <c r="E3" s="90"/>
      <c r="F3" s="90"/>
      <c r="G3" s="90"/>
      <c r="H3" s="92"/>
    </row>
    <row r="4" spans="1:8" x14ac:dyDescent="0.25">
      <c r="A4" s="55"/>
      <c r="B4" s="51">
        <v>71602</v>
      </c>
      <c r="C4" s="51">
        <v>80101</v>
      </c>
      <c r="D4" s="52">
        <v>350001</v>
      </c>
      <c r="E4" s="56"/>
      <c r="F4" s="56">
        <v>0</v>
      </c>
      <c r="G4" s="56"/>
      <c r="H4" s="54"/>
    </row>
    <row r="5" spans="1:8" ht="15.75" thickBot="1" x14ac:dyDescent="0.3">
      <c r="A5" s="94" t="s">
        <v>21</v>
      </c>
      <c r="B5" s="94"/>
      <c r="C5" s="94"/>
      <c r="D5" s="94"/>
      <c r="E5" s="94"/>
      <c r="F5" s="94"/>
      <c r="G5" s="94"/>
      <c r="H5" s="95"/>
    </row>
    <row r="6" spans="1:8" ht="15.75" thickBot="1" x14ac:dyDescent="0.3">
      <c r="A6" s="96" t="s">
        <v>96</v>
      </c>
      <c r="B6" s="57"/>
      <c r="C6" s="57"/>
      <c r="D6" s="57">
        <v>210101</v>
      </c>
      <c r="E6" s="58">
        <f t="shared" ref="E6:G15" si="0">SUM(E52+E74+E96+E118+E29)</f>
        <v>8200000</v>
      </c>
      <c r="F6" s="58">
        <f t="shared" si="0"/>
        <v>-3020000</v>
      </c>
      <c r="G6" s="58">
        <f t="shared" si="0"/>
        <v>5180000</v>
      </c>
      <c r="H6" s="99"/>
    </row>
    <row r="7" spans="1:8" ht="15.75" thickBot="1" x14ac:dyDescent="0.3">
      <c r="A7" s="97"/>
      <c r="B7" s="59"/>
      <c r="C7" s="59"/>
      <c r="D7" s="59">
        <v>210201</v>
      </c>
      <c r="E7" s="58">
        <f t="shared" si="0"/>
        <v>0</v>
      </c>
      <c r="F7" s="58">
        <f t="shared" si="0"/>
        <v>0</v>
      </c>
      <c r="G7" s="58">
        <f t="shared" si="0"/>
        <v>0</v>
      </c>
      <c r="H7" s="100"/>
    </row>
    <row r="8" spans="1:8" ht="15.75" thickBot="1" x14ac:dyDescent="0.3">
      <c r="A8" s="97"/>
      <c r="B8" s="59"/>
      <c r="C8" s="59"/>
      <c r="D8" s="59">
        <v>210301</v>
      </c>
      <c r="E8" s="58">
        <f t="shared" si="0"/>
        <v>0</v>
      </c>
      <c r="F8" s="58">
        <f t="shared" si="0"/>
        <v>0</v>
      </c>
      <c r="G8" s="58">
        <f t="shared" si="0"/>
        <v>0</v>
      </c>
      <c r="H8" s="100"/>
    </row>
    <row r="9" spans="1:8" ht="15.75" thickBot="1" x14ac:dyDescent="0.3">
      <c r="A9" s="97"/>
      <c r="B9" s="59"/>
      <c r="C9" s="59"/>
      <c r="D9" s="59">
        <v>210302</v>
      </c>
      <c r="E9" s="58">
        <f t="shared" si="0"/>
        <v>0</v>
      </c>
      <c r="F9" s="58">
        <f t="shared" si="0"/>
        <v>8912171</v>
      </c>
      <c r="G9" s="58">
        <f t="shared" si="0"/>
        <v>8912171</v>
      </c>
      <c r="H9" s="100"/>
    </row>
    <row r="10" spans="1:8" ht="15.75" thickBot="1" x14ac:dyDescent="0.3">
      <c r="A10" s="97"/>
      <c r="B10" s="59"/>
      <c r="C10" s="59"/>
      <c r="D10" s="59">
        <v>210303</v>
      </c>
      <c r="E10" s="58">
        <f t="shared" si="0"/>
        <v>2544000</v>
      </c>
      <c r="F10" s="58">
        <f t="shared" si="0"/>
        <v>211880</v>
      </c>
      <c r="G10" s="58">
        <f t="shared" si="0"/>
        <v>2755880</v>
      </c>
      <c r="H10" s="100"/>
    </row>
    <row r="11" spans="1:8" ht="15.75" thickBot="1" x14ac:dyDescent="0.3">
      <c r="A11" s="97"/>
      <c r="B11" s="59"/>
      <c r="C11" s="59"/>
      <c r="D11" s="59">
        <v>210401</v>
      </c>
      <c r="E11" s="58">
        <f t="shared" si="0"/>
        <v>1258600</v>
      </c>
      <c r="F11" s="58">
        <f t="shared" si="0"/>
        <v>1157200</v>
      </c>
      <c r="G11" s="58">
        <f t="shared" si="0"/>
        <v>2415800</v>
      </c>
      <c r="H11" s="100"/>
    </row>
    <row r="12" spans="1:8" ht="15.75" thickBot="1" x14ac:dyDescent="0.3">
      <c r="A12" s="97"/>
      <c r="B12" s="59"/>
      <c r="C12" s="59"/>
      <c r="D12" s="59">
        <v>210402</v>
      </c>
      <c r="E12" s="58">
        <f t="shared" si="0"/>
        <v>1336780</v>
      </c>
      <c r="F12" s="58">
        <f t="shared" si="0"/>
        <v>-1336780</v>
      </c>
      <c r="G12" s="58">
        <f t="shared" si="0"/>
        <v>0</v>
      </c>
      <c r="H12" s="100"/>
    </row>
    <row r="13" spans="1:8" ht="14.25" customHeight="1" thickBot="1" x14ac:dyDescent="0.3">
      <c r="A13" s="97"/>
      <c r="B13" s="59"/>
      <c r="C13" s="59"/>
      <c r="D13" s="59">
        <v>210403</v>
      </c>
      <c r="E13" s="58">
        <f t="shared" si="0"/>
        <v>0</v>
      </c>
      <c r="F13" s="58">
        <f t="shared" si="0"/>
        <v>0</v>
      </c>
      <c r="G13" s="58">
        <f t="shared" si="0"/>
        <v>0</v>
      </c>
      <c r="H13" s="100"/>
    </row>
    <row r="14" spans="1:8" ht="14.25" customHeight="1" thickBot="1" x14ac:dyDescent="0.3">
      <c r="A14" s="97"/>
      <c r="B14" s="59"/>
      <c r="C14" s="59"/>
      <c r="D14" s="59">
        <v>210404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100"/>
    </row>
    <row r="15" spans="1:8" ht="14.25" customHeight="1" thickBot="1" x14ac:dyDescent="0.3">
      <c r="A15" s="97"/>
      <c r="B15" s="59"/>
      <c r="C15" s="59"/>
      <c r="D15" s="59">
        <v>210405</v>
      </c>
      <c r="E15" s="58">
        <f t="shared" si="0"/>
        <v>0</v>
      </c>
      <c r="F15" s="58">
        <f t="shared" si="0"/>
        <v>0</v>
      </c>
      <c r="G15" s="58">
        <f t="shared" si="0"/>
        <v>0</v>
      </c>
      <c r="H15" s="100"/>
    </row>
    <row r="16" spans="1:8" ht="15.75" thickBot="1" x14ac:dyDescent="0.3">
      <c r="A16" s="97"/>
      <c r="B16" s="59"/>
      <c r="C16" s="59"/>
      <c r="D16" s="59">
        <v>210406</v>
      </c>
      <c r="E16" s="58">
        <f>SUM(E62+E84+E106+E128+E40)</f>
        <v>17780574</v>
      </c>
      <c r="F16" s="58">
        <f t="shared" ref="F16:G16" si="1">SUM(F62+F84+F106+F128+F40)</f>
        <v>13325923</v>
      </c>
      <c r="G16" s="58">
        <f t="shared" si="1"/>
        <v>31106497</v>
      </c>
      <c r="H16" s="100"/>
    </row>
    <row r="17" spans="1:8" ht="15.75" thickBot="1" x14ac:dyDescent="0.3">
      <c r="A17" s="97"/>
      <c r="B17" s="59"/>
      <c r="C17" s="59"/>
      <c r="D17" s="59">
        <v>210501</v>
      </c>
      <c r="E17" s="58">
        <f t="shared" ref="E17:G25" si="2">SUM(E62+E84+E106+E128+E40)</f>
        <v>17780574</v>
      </c>
      <c r="F17" s="58">
        <f t="shared" si="2"/>
        <v>13325923</v>
      </c>
      <c r="G17" s="58">
        <f t="shared" si="2"/>
        <v>31106497</v>
      </c>
      <c r="H17" s="100"/>
    </row>
    <row r="18" spans="1:8" ht="15.75" thickBot="1" x14ac:dyDescent="0.3">
      <c r="A18" s="97"/>
      <c r="B18" s="59"/>
      <c r="C18" s="59"/>
      <c r="D18" s="60">
        <v>210502</v>
      </c>
      <c r="E18" s="58">
        <f t="shared" si="2"/>
        <v>3458790</v>
      </c>
      <c r="F18" s="58">
        <f t="shared" si="2"/>
        <v>1988010</v>
      </c>
      <c r="G18" s="58">
        <f t="shared" si="2"/>
        <v>5446800</v>
      </c>
      <c r="H18" s="100"/>
    </row>
    <row r="19" spans="1:8" ht="15.75" thickBot="1" x14ac:dyDescent="0.3">
      <c r="A19" s="97"/>
      <c r="B19" s="59"/>
      <c r="C19" s="59"/>
      <c r="D19" s="60">
        <v>210503</v>
      </c>
      <c r="E19" s="58">
        <f t="shared" si="2"/>
        <v>0</v>
      </c>
      <c r="F19" s="58">
        <f t="shared" si="2"/>
        <v>0</v>
      </c>
      <c r="G19" s="58">
        <f t="shared" si="2"/>
        <v>0</v>
      </c>
      <c r="H19" s="100"/>
    </row>
    <row r="20" spans="1:8" ht="15.75" thickBot="1" x14ac:dyDescent="0.3">
      <c r="A20" s="97"/>
      <c r="B20" s="59"/>
      <c r="C20" s="59"/>
      <c r="D20" s="60">
        <v>210601</v>
      </c>
      <c r="E20" s="58">
        <f t="shared" si="2"/>
        <v>0</v>
      </c>
      <c r="F20" s="58">
        <f t="shared" si="2"/>
        <v>0</v>
      </c>
      <c r="G20" s="58">
        <f t="shared" si="2"/>
        <v>0</v>
      </c>
      <c r="H20" s="100"/>
    </row>
    <row r="21" spans="1:8" ht="15.75" thickBot="1" x14ac:dyDescent="0.3">
      <c r="A21" s="97"/>
      <c r="B21" s="59"/>
      <c r="C21" s="59"/>
      <c r="D21" s="60">
        <v>210604</v>
      </c>
      <c r="E21" s="58">
        <f t="shared" si="2"/>
        <v>1676400</v>
      </c>
      <c r="F21" s="58">
        <f t="shared" si="2"/>
        <v>2484000</v>
      </c>
      <c r="G21" s="58">
        <f t="shared" si="2"/>
        <v>4160400</v>
      </c>
      <c r="H21" s="100"/>
    </row>
    <row r="22" spans="1:8" ht="15.75" thickBot="1" x14ac:dyDescent="0.3">
      <c r="A22" s="97"/>
      <c r="B22" s="59"/>
      <c r="C22" s="59"/>
      <c r="D22" s="60">
        <v>210702</v>
      </c>
      <c r="E22" s="58">
        <f t="shared" si="2"/>
        <v>450000</v>
      </c>
      <c r="F22" s="58">
        <f t="shared" si="2"/>
        <v>48000</v>
      </c>
      <c r="G22" s="58">
        <f t="shared" si="2"/>
        <v>498000</v>
      </c>
      <c r="H22" s="100"/>
    </row>
    <row r="23" spans="1:8" ht="12.75" customHeight="1" x14ac:dyDescent="0.25">
      <c r="A23" s="97"/>
      <c r="B23" s="59"/>
      <c r="C23" s="59"/>
      <c r="D23" s="60">
        <v>210801</v>
      </c>
      <c r="E23" s="58">
        <f t="shared" si="2"/>
        <v>0</v>
      </c>
      <c r="F23" s="58">
        <f t="shared" si="2"/>
        <v>0</v>
      </c>
      <c r="G23" s="58">
        <f t="shared" si="2"/>
        <v>0</v>
      </c>
      <c r="H23" s="100"/>
    </row>
    <row r="24" spans="1:8" hidden="1" x14ac:dyDescent="0.25">
      <c r="A24" s="97"/>
      <c r="B24" s="59"/>
      <c r="C24" s="59"/>
      <c r="D24" s="60">
        <v>210901</v>
      </c>
      <c r="E24" s="61">
        <f t="shared" si="2"/>
        <v>0</v>
      </c>
      <c r="F24" s="61">
        <f t="shared" si="2"/>
        <v>0</v>
      </c>
      <c r="G24" s="61">
        <f t="shared" si="2"/>
        <v>0</v>
      </c>
      <c r="H24" s="100"/>
    </row>
    <row r="25" spans="1:8" ht="16.5" thickBot="1" x14ac:dyDescent="0.3">
      <c r="A25" s="98"/>
      <c r="B25" s="102" t="s">
        <v>97</v>
      </c>
      <c r="C25" s="103"/>
      <c r="D25" s="104"/>
      <c r="E25" s="62">
        <f t="shared" si="2"/>
        <v>44086544</v>
      </c>
      <c r="F25" s="62">
        <f t="shared" si="2"/>
        <v>0</v>
      </c>
      <c r="G25" s="62">
        <f t="shared" si="2"/>
        <v>65419948</v>
      </c>
      <c r="H25" s="101"/>
    </row>
    <row r="26" spans="1:8" x14ac:dyDescent="0.25">
      <c r="A26" s="89" t="s">
        <v>20</v>
      </c>
      <c r="B26" s="90"/>
      <c r="C26" s="90"/>
      <c r="D26" s="90"/>
      <c r="E26" s="90"/>
      <c r="F26" s="90"/>
      <c r="G26" s="90"/>
      <c r="H26" s="92"/>
    </row>
    <row r="27" spans="1:8" x14ac:dyDescent="0.25">
      <c r="A27" s="55"/>
      <c r="B27" s="51">
        <v>71602</v>
      </c>
      <c r="C27" s="51">
        <v>80101</v>
      </c>
      <c r="D27" s="52">
        <v>350001</v>
      </c>
      <c r="E27" s="56"/>
      <c r="F27" s="56">
        <v>0</v>
      </c>
      <c r="G27" s="56"/>
      <c r="H27" s="54"/>
    </row>
    <row r="28" spans="1:8" ht="15.75" thickBot="1" x14ac:dyDescent="0.3">
      <c r="A28" s="94" t="s">
        <v>21</v>
      </c>
      <c r="B28" s="94"/>
      <c r="C28" s="94"/>
      <c r="D28" s="94"/>
      <c r="E28" s="94"/>
      <c r="F28" s="94"/>
      <c r="G28" s="94"/>
      <c r="H28" s="95"/>
    </row>
    <row r="29" spans="1:8" ht="12.75" customHeight="1" x14ac:dyDescent="0.25">
      <c r="A29" s="96" t="s">
        <v>10</v>
      </c>
      <c r="B29" s="57"/>
      <c r="C29" s="57"/>
      <c r="D29" s="57">
        <v>210101</v>
      </c>
      <c r="E29" s="63">
        <v>0</v>
      </c>
      <c r="F29" s="63"/>
      <c r="G29" s="64">
        <f t="shared" ref="G29:G47" si="3">+E29+F29</f>
        <v>0</v>
      </c>
      <c r="H29" s="105"/>
    </row>
    <row r="30" spans="1:8" ht="12.75" customHeight="1" x14ac:dyDescent="0.25">
      <c r="A30" s="97"/>
      <c r="B30" s="59"/>
      <c r="C30" s="59"/>
      <c r="D30" s="59">
        <v>210201</v>
      </c>
      <c r="E30" s="65">
        <v>0</v>
      </c>
      <c r="F30" s="65"/>
      <c r="G30" s="64">
        <f t="shared" si="3"/>
        <v>0</v>
      </c>
      <c r="H30" s="106"/>
    </row>
    <row r="31" spans="1:8" ht="12.75" customHeight="1" x14ac:dyDescent="0.25">
      <c r="A31" s="97"/>
      <c r="B31" s="59"/>
      <c r="C31" s="59"/>
      <c r="D31" s="59">
        <v>210301</v>
      </c>
      <c r="E31" s="65">
        <v>0</v>
      </c>
      <c r="F31" s="65"/>
      <c r="G31" s="64">
        <f t="shared" si="3"/>
        <v>0</v>
      </c>
      <c r="H31" s="106"/>
    </row>
    <row r="32" spans="1:8" ht="12.75" customHeight="1" x14ac:dyDescent="0.25">
      <c r="A32" s="97"/>
      <c r="B32" s="59"/>
      <c r="C32" s="59"/>
      <c r="D32" s="59">
        <v>210302</v>
      </c>
      <c r="E32" s="65">
        <v>0</v>
      </c>
      <c r="F32" s="65"/>
      <c r="G32" s="64">
        <f t="shared" si="3"/>
        <v>0</v>
      </c>
      <c r="H32" s="106"/>
    </row>
    <row r="33" spans="1:8" ht="12.75" customHeight="1" x14ac:dyDescent="0.25">
      <c r="A33" s="97"/>
      <c r="B33" s="59"/>
      <c r="C33" s="59"/>
      <c r="D33" s="59">
        <v>210303</v>
      </c>
      <c r="E33" s="65">
        <v>0</v>
      </c>
      <c r="F33" s="65"/>
      <c r="G33" s="64">
        <f t="shared" si="3"/>
        <v>0</v>
      </c>
      <c r="H33" s="106"/>
    </row>
    <row r="34" spans="1:8" x14ac:dyDescent="0.25">
      <c r="A34" s="97"/>
      <c r="B34" s="59"/>
      <c r="C34" s="59"/>
      <c r="D34" s="59">
        <v>210401</v>
      </c>
      <c r="E34" s="65">
        <v>1258600</v>
      </c>
      <c r="F34" s="65">
        <v>1157200</v>
      </c>
      <c r="G34" s="64">
        <f t="shared" si="3"/>
        <v>2415800</v>
      </c>
      <c r="H34" s="106"/>
    </row>
    <row r="35" spans="1:8" x14ac:dyDescent="0.25">
      <c r="A35" s="97"/>
      <c r="B35" s="59"/>
      <c r="C35" s="59"/>
      <c r="D35" s="59">
        <v>210402</v>
      </c>
      <c r="E35" s="65">
        <v>0</v>
      </c>
      <c r="F35" s="65"/>
      <c r="G35" s="64">
        <f t="shared" si="3"/>
        <v>0</v>
      </c>
      <c r="H35" s="106"/>
    </row>
    <row r="36" spans="1:8" x14ac:dyDescent="0.25">
      <c r="A36" s="97"/>
      <c r="B36" s="59"/>
      <c r="C36" s="59"/>
      <c r="D36" s="59">
        <v>210403</v>
      </c>
      <c r="E36" s="65">
        <v>0</v>
      </c>
      <c r="F36" s="65"/>
      <c r="G36" s="64">
        <f t="shared" si="3"/>
        <v>0</v>
      </c>
      <c r="H36" s="106"/>
    </row>
    <row r="37" spans="1:8" x14ac:dyDescent="0.25">
      <c r="A37" s="97"/>
      <c r="B37" s="59"/>
      <c r="C37" s="59"/>
      <c r="D37" s="59">
        <v>210404</v>
      </c>
      <c r="E37" s="65">
        <v>0</v>
      </c>
      <c r="F37" s="65"/>
      <c r="G37" s="64">
        <f t="shared" si="3"/>
        <v>0</v>
      </c>
      <c r="H37" s="106"/>
    </row>
    <row r="38" spans="1:8" x14ac:dyDescent="0.25">
      <c r="A38" s="97"/>
      <c r="B38" s="59"/>
      <c r="C38" s="59"/>
      <c r="D38" s="59">
        <v>210405</v>
      </c>
      <c r="E38" s="65">
        <v>0</v>
      </c>
      <c r="F38" s="65"/>
      <c r="G38" s="64">
        <f t="shared" si="3"/>
        <v>0</v>
      </c>
      <c r="H38" s="106"/>
    </row>
    <row r="39" spans="1:8" x14ac:dyDescent="0.25">
      <c r="A39" s="97"/>
      <c r="B39" s="59"/>
      <c r="C39" s="59"/>
      <c r="D39" s="59">
        <v>210406</v>
      </c>
      <c r="E39" s="65">
        <v>7381400</v>
      </c>
      <c r="F39" s="65">
        <v>-2437000</v>
      </c>
      <c r="G39" s="64">
        <f t="shared" si="3"/>
        <v>4944400</v>
      </c>
      <c r="H39" s="106"/>
    </row>
    <row r="40" spans="1:8" x14ac:dyDescent="0.25">
      <c r="A40" s="97"/>
      <c r="B40" s="59"/>
      <c r="C40" s="59"/>
      <c r="D40" s="59">
        <v>210501</v>
      </c>
      <c r="E40" s="65">
        <v>17780574</v>
      </c>
      <c r="F40" s="65">
        <v>13325923</v>
      </c>
      <c r="G40" s="64">
        <f t="shared" si="3"/>
        <v>31106497</v>
      </c>
      <c r="H40" s="106"/>
    </row>
    <row r="41" spans="1:8" x14ac:dyDescent="0.25">
      <c r="A41" s="97"/>
      <c r="B41" s="59"/>
      <c r="C41" s="59"/>
      <c r="D41" s="60">
        <v>210502</v>
      </c>
      <c r="E41" s="67">
        <v>3458790</v>
      </c>
      <c r="F41" s="67">
        <v>1988010</v>
      </c>
      <c r="G41" s="64">
        <f t="shared" si="3"/>
        <v>5446800</v>
      </c>
      <c r="H41" s="106"/>
    </row>
    <row r="42" spans="1:8" x14ac:dyDescent="0.25">
      <c r="A42" s="97"/>
      <c r="B42" s="59"/>
      <c r="C42" s="59"/>
      <c r="D42" s="60">
        <v>210503</v>
      </c>
      <c r="E42" s="67">
        <v>0</v>
      </c>
      <c r="F42" s="67"/>
      <c r="G42" s="64">
        <f t="shared" si="3"/>
        <v>0</v>
      </c>
      <c r="H42" s="106"/>
    </row>
    <row r="43" spans="1:8" x14ac:dyDescent="0.25">
      <c r="A43" s="97"/>
      <c r="B43" s="59"/>
      <c r="C43" s="59"/>
      <c r="D43" s="60">
        <v>210601</v>
      </c>
      <c r="E43" s="67">
        <v>0</v>
      </c>
      <c r="F43" s="67"/>
      <c r="G43" s="64">
        <f t="shared" si="3"/>
        <v>0</v>
      </c>
      <c r="H43" s="106"/>
    </row>
    <row r="44" spans="1:8" x14ac:dyDescent="0.25">
      <c r="A44" s="97"/>
      <c r="B44" s="59"/>
      <c r="C44" s="59"/>
      <c r="D44" s="60">
        <v>210604</v>
      </c>
      <c r="E44" s="67">
        <v>1676400</v>
      </c>
      <c r="F44" s="67">
        <v>2484000</v>
      </c>
      <c r="G44" s="64">
        <f t="shared" si="3"/>
        <v>4160400</v>
      </c>
      <c r="H44" s="106"/>
    </row>
    <row r="45" spans="1:8" x14ac:dyDescent="0.25">
      <c r="A45" s="97"/>
      <c r="B45" s="59"/>
      <c r="C45" s="59"/>
      <c r="D45" s="60">
        <v>210702</v>
      </c>
      <c r="E45" s="67">
        <v>0</v>
      </c>
      <c r="F45" s="67"/>
      <c r="G45" s="64">
        <f t="shared" si="3"/>
        <v>0</v>
      </c>
      <c r="H45" s="106"/>
    </row>
    <row r="46" spans="1:8" x14ac:dyDescent="0.25">
      <c r="A46" s="97"/>
      <c r="B46" s="59"/>
      <c r="C46" s="59"/>
      <c r="D46" s="60">
        <v>210801</v>
      </c>
      <c r="E46" s="67">
        <v>0</v>
      </c>
      <c r="F46" s="67"/>
      <c r="G46" s="64">
        <f t="shared" si="3"/>
        <v>0</v>
      </c>
      <c r="H46" s="106"/>
    </row>
    <row r="47" spans="1:8" x14ac:dyDescent="0.25">
      <c r="A47" s="97"/>
      <c r="B47" s="59"/>
      <c r="C47" s="59"/>
      <c r="D47" s="60">
        <v>210901</v>
      </c>
      <c r="E47" s="67">
        <v>0</v>
      </c>
      <c r="F47" s="67"/>
      <c r="G47" s="64">
        <f t="shared" si="3"/>
        <v>0</v>
      </c>
      <c r="H47" s="106"/>
    </row>
    <row r="48" spans="1:8" ht="16.5" thickBot="1" x14ac:dyDescent="0.3">
      <c r="A48" s="98"/>
      <c r="B48" s="102" t="s">
        <v>97</v>
      </c>
      <c r="C48" s="103"/>
      <c r="D48" s="104"/>
      <c r="E48" s="68">
        <f>SUM(E29:E47)</f>
        <v>31555764</v>
      </c>
      <c r="F48" s="68"/>
      <c r="G48" s="64">
        <f>SUM(G29:G47)</f>
        <v>48073897</v>
      </c>
      <c r="H48" s="107"/>
    </row>
    <row r="49" spans="1:8" x14ac:dyDescent="0.25">
      <c r="A49" s="89" t="s">
        <v>20</v>
      </c>
      <c r="B49" s="90"/>
      <c r="C49" s="90"/>
      <c r="D49" s="90"/>
      <c r="E49" s="91"/>
      <c r="F49" s="91"/>
      <c r="G49" s="91"/>
      <c r="H49" s="92"/>
    </row>
    <row r="50" spans="1:8" x14ac:dyDescent="0.25">
      <c r="A50" s="55"/>
      <c r="B50" s="51">
        <v>71602</v>
      </c>
      <c r="C50" s="51">
        <v>80101</v>
      </c>
      <c r="D50" s="52">
        <v>350001</v>
      </c>
      <c r="E50" s="56"/>
      <c r="F50" s="56">
        <v>0</v>
      </c>
      <c r="G50" s="56"/>
      <c r="H50" s="54"/>
    </row>
    <row r="51" spans="1:8" ht="15.75" thickBot="1" x14ac:dyDescent="0.3">
      <c r="A51" s="94" t="s">
        <v>21</v>
      </c>
      <c r="B51" s="94"/>
      <c r="C51" s="94"/>
      <c r="D51" s="94"/>
      <c r="E51" s="94"/>
      <c r="F51" s="94"/>
      <c r="G51" s="94"/>
      <c r="H51" s="95"/>
    </row>
    <row r="52" spans="1:8" x14ac:dyDescent="0.25">
      <c r="A52" s="96" t="s">
        <v>98</v>
      </c>
      <c r="B52" s="57"/>
      <c r="C52" s="57"/>
      <c r="D52" s="57">
        <v>210101</v>
      </c>
      <c r="E52" s="63">
        <v>4300000</v>
      </c>
      <c r="F52" s="63">
        <v>-4300000</v>
      </c>
      <c r="G52" s="64">
        <f t="shared" ref="G52:G69" si="4">+E52+F52</f>
        <v>0</v>
      </c>
      <c r="H52" s="105"/>
    </row>
    <row r="53" spans="1:8" x14ac:dyDescent="0.25">
      <c r="A53" s="97"/>
      <c r="B53" s="59"/>
      <c r="C53" s="59"/>
      <c r="D53" s="59">
        <v>210201</v>
      </c>
      <c r="E53" s="65">
        <v>0</v>
      </c>
      <c r="F53" s="65"/>
      <c r="G53" s="64">
        <f t="shared" si="4"/>
        <v>0</v>
      </c>
      <c r="H53" s="106"/>
    </row>
    <row r="54" spans="1:8" x14ac:dyDescent="0.25">
      <c r="A54" s="97"/>
      <c r="B54" s="59"/>
      <c r="C54" s="59"/>
      <c r="D54" s="59">
        <v>210301</v>
      </c>
      <c r="E54" s="65">
        <v>0</v>
      </c>
      <c r="F54" s="65"/>
      <c r="G54" s="64">
        <f t="shared" si="4"/>
        <v>0</v>
      </c>
      <c r="H54" s="106"/>
    </row>
    <row r="55" spans="1:8" x14ac:dyDescent="0.25">
      <c r="A55" s="97"/>
      <c r="B55" s="59"/>
      <c r="C55" s="59"/>
      <c r="D55" s="59">
        <v>210302</v>
      </c>
      <c r="E55" s="65">
        <v>0</v>
      </c>
      <c r="F55" s="65">
        <v>2554050</v>
      </c>
      <c r="G55" s="64">
        <f t="shared" si="4"/>
        <v>2554050</v>
      </c>
      <c r="H55" s="106"/>
    </row>
    <row r="56" spans="1:8" x14ac:dyDescent="0.25">
      <c r="A56" s="97"/>
      <c r="B56" s="59"/>
      <c r="C56" s="59"/>
      <c r="D56" s="59">
        <v>210303</v>
      </c>
      <c r="E56" s="65">
        <v>2544000</v>
      </c>
      <c r="F56" s="65">
        <v>211880</v>
      </c>
      <c r="G56" s="64">
        <f t="shared" si="4"/>
        <v>2755880</v>
      </c>
      <c r="H56" s="106"/>
    </row>
    <row r="57" spans="1:8" x14ac:dyDescent="0.25">
      <c r="A57" s="97"/>
      <c r="B57" s="59"/>
      <c r="C57" s="59"/>
      <c r="D57" s="59">
        <v>210401</v>
      </c>
      <c r="E57" s="65">
        <v>0</v>
      </c>
      <c r="F57" s="65"/>
      <c r="G57" s="64">
        <f t="shared" si="4"/>
        <v>0</v>
      </c>
      <c r="H57" s="106"/>
    </row>
    <row r="58" spans="1:8" x14ac:dyDescent="0.25">
      <c r="A58" s="97"/>
      <c r="B58" s="59"/>
      <c r="C58" s="59"/>
      <c r="D58" s="59">
        <v>210402</v>
      </c>
      <c r="E58" s="65">
        <v>1097000</v>
      </c>
      <c r="F58" s="65">
        <v>-1097000</v>
      </c>
      <c r="G58" s="64">
        <f t="shared" si="4"/>
        <v>0</v>
      </c>
      <c r="H58" s="106"/>
    </row>
    <row r="59" spans="1:8" x14ac:dyDescent="0.25">
      <c r="A59" s="97"/>
      <c r="B59" s="59"/>
      <c r="C59" s="59"/>
      <c r="D59" s="59">
        <v>210403</v>
      </c>
      <c r="E59" s="65">
        <v>0</v>
      </c>
      <c r="F59" s="65"/>
      <c r="G59" s="64">
        <f t="shared" si="4"/>
        <v>0</v>
      </c>
      <c r="H59" s="106"/>
    </row>
    <row r="60" spans="1:8" x14ac:dyDescent="0.25">
      <c r="A60" s="97"/>
      <c r="B60" s="59"/>
      <c r="C60" s="59"/>
      <c r="D60" s="59">
        <v>210404</v>
      </c>
      <c r="E60" s="65">
        <v>0</v>
      </c>
      <c r="F60" s="65"/>
      <c r="G60" s="64">
        <f t="shared" si="4"/>
        <v>0</v>
      </c>
      <c r="H60" s="106"/>
    </row>
    <row r="61" spans="1:8" x14ac:dyDescent="0.25">
      <c r="A61" s="97"/>
      <c r="B61" s="59"/>
      <c r="C61" s="59"/>
      <c r="D61" s="59">
        <v>210405</v>
      </c>
      <c r="E61" s="65">
        <v>0</v>
      </c>
      <c r="F61" s="65"/>
      <c r="G61" s="64">
        <f t="shared" si="4"/>
        <v>0</v>
      </c>
      <c r="H61" s="106"/>
    </row>
    <row r="62" spans="1:8" x14ac:dyDescent="0.25">
      <c r="A62" s="97"/>
      <c r="B62" s="59"/>
      <c r="C62" s="59"/>
      <c r="D62" s="59">
        <v>210501</v>
      </c>
      <c r="E62" s="65">
        <v>0</v>
      </c>
      <c r="F62" s="65"/>
      <c r="G62" s="64">
        <f t="shared" si="4"/>
        <v>0</v>
      </c>
      <c r="H62" s="106"/>
    </row>
    <row r="63" spans="1:8" x14ac:dyDescent="0.25">
      <c r="A63" s="97"/>
      <c r="B63" s="59"/>
      <c r="C63" s="59"/>
      <c r="D63" s="60">
        <v>210502</v>
      </c>
      <c r="E63" s="67">
        <v>0</v>
      </c>
      <c r="F63" s="67"/>
      <c r="G63" s="64">
        <f t="shared" si="4"/>
        <v>0</v>
      </c>
      <c r="H63" s="106"/>
    </row>
    <row r="64" spans="1:8" x14ac:dyDescent="0.25">
      <c r="A64" s="97"/>
      <c r="B64" s="59"/>
      <c r="C64" s="59"/>
      <c r="D64" s="60">
        <v>210503</v>
      </c>
      <c r="E64" s="67">
        <v>0</v>
      </c>
      <c r="F64" s="67"/>
      <c r="G64" s="64">
        <f t="shared" si="4"/>
        <v>0</v>
      </c>
      <c r="H64" s="106"/>
    </row>
    <row r="65" spans="1:8" x14ac:dyDescent="0.25">
      <c r="A65" s="97"/>
      <c r="B65" s="59"/>
      <c r="C65" s="59"/>
      <c r="D65" s="60">
        <v>210601</v>
      </c>
      <c r="E65" s="67">
        <v>0</v>
      </c>
      <c r="F65" s="67"/>
      <c r="G65" s="64">
        <f t="shared" si="4"/>
        <v>0</v>
      </c>
      <c r="H65" s="106"/>
    </row>
    <row r="66" spans="1:8" x14ac:dyDescent="0.25">
      <c r="A66" s="97"/>
      <c r="B66" s="59"/>
      <c r="C66" s="59"/>
      <c r="D66" s="60">
        <v>210604</v>
      </c>
      <c r="E66" s="67">
        <v>0</v>
      </c>
      <c r="F66" s="67"/>
      <c r="G66" s="64">
        <f t="shared" si="4"/>
        <v>0</v>
      </c>
      <c r="H66" s="106"/>
    </row>
    <row r="67" spans="1:8" x14ac:dyDescent="0.25">
      <c r="A67" s="97"/>
      <c r="B67" s="59"/>
      <c r="C67" s="59"/>
      <c r="D67" s="60">
        <v>210702</v>
      </c>
      <c r="E67" s="67">
        <v>450000</v>
      </c>
      <c r="F67" s="67">
        <v>48000</v>
      </c>
      <c r="G67" s="64">
        <f t="shared" si="4"/>
        <v>498000</v>
      </c>
      <c r="H67" s="106"/>
    </row>
    <row r="68" spans="1:8" x14ac:dyDescent="0.25">
      <c r="A68" s="97"/>
      <c r="B68" s="59"/>
      <c r="C68" s="59"/>
      <c r="D68" s="60">
        <v>210801</v>
      </c>
      <c r="E68" s="67">
        <v>0</v>
      </c>
      <c r="F68" s="67"/>
      <c r="G68" s="64">
        <f t="shared" si="4"/>
        <v>0</v>
      </c>
      <c r="H68" s="106"/>
    </row>
    <row r="69" spans="1:8" x14ac:dyDescent="0.25">
      <c r="A69" s="97"/>
      <c r="B69" s="59"/>
      <c r="C69" s="59"/>
      <c r="D69" s="60">
        <v>210901</v>
      </c>
      <c r="E69" s="67">
        <v>0</v>
      </c>
      <c r="F69" s="67"/>
      <c r="G69" s="64">
        <f t="shared" si="4"/>
        <v>0</v>
      </c>
      <c r="H69" s="106"/>
    </row>
    <row r="70" spans="1:8" ht="16.5" thickBot="1" x14ac:dyDescent="0.3">
      <c r="A70" s="98"/>
      <c r="B70" s="102" t="s">
        <v>97</v>
      </c>
      <c r="C70" s="103"/>
      <c r="D70" s="104"/>
      <c r="E70" s="68">
        <f>SUM(E52:E69)</f>
        <v>8391000</v>
      </c>
      <c r="F70" s="68"/>
      <c r="G70" s="68">
        <f>SUM(G52:G69)</f>
        <v>5807930</v>
      </c>
      <c r="H70" s="107"/>
    </row>
    <row r="71" spans="1:8" x14ac:dyDescent="0.25">
      <c r="A71" s="89" t="s">
        <v>20</v>
      </c>
      <c r="B71" s="90"/>
      <c r="C71" s="90"/>
      <c r="D71" s="90"/>
      <c r="E71" s="90"/>
      <c r="F71" s="90"/>
      <c r="G71" s="90"/>
      <c r="H71" s="92"/>
    </row>
    <row r="72" spans="1:8" x14ac:dyDescent="0.25">
      <c r="A72" s="55"/>
      <c r="B72" s="51">
        <v>71602</v>
      </c>
      <c r="C72" s="51">
        <v>80101</v>
      </c>
      <c r="D72" s="52">
        <v>350001</v>
      </c>
      <c r="E72" s="56"/>
      <c r="F72" s="56">
        <v>0</v>
      </c>
      <c r="G72" s="56"/>
      <c r="H72" s="54"/>
    </row>
    <row r="73" spans="1:8" ht="15.75" thickBot="1" x14ac:dyDescent="0.3">
      <c r="A73" s="94" t="s">
        <v>21</v>
      </c>
      <c r="B73" s="94"/>
      <c r="C73" s="94"/>
      <c r="D73" s="94"/>
      <c r="E73" s="94"/>
      <c r="F73" s="94"/>
      <c r="G73" s="94"/>
      <c r="H73" s="95"/>
    </row>
    <row r="74" spans="1:8" x14ac:dyDescent="0.25">
      <c r="A74" s="96" t="s">
        <v>12</v>
      </c>
      <c r="B74" s="57"/>
      <c r="C74" s="57"/>
      <c r="D74" s="57">
        <v>210101</v>
      </c>
      <c r="E74" s="63">
        <v>3900000</v>
      </c>
      <c r="F74" s="63">
        <v>1280000</v>
      </c>
      <c r="G74" s="64">
        <f t="shared" ref="G74:G91" si="5">+E74+F74</f>
        <v>5180000</v>
      </c>
      <c r="H74" s="105" t="s">
        <v>104</v>
      </c>
    </row>
    <row r="75" spans="1:8" x14ac:dyDescent="0.25">
      <c r="A75" s="97"/>
      <c r="B75" s="59"/>
      <c r="C75" s="59"/>
      <c r="D75" s="59">
        <v>210201</v>
      </c>
      <c r="E75" s="65"/>
      <c r="F75" s="65"/>
      <c r="G75" s="64">
        <f t="shared" si="5"/>
        <v>0</v>
      </c>
      <c r="H75" s="106"/>
    </row>
    <row r="76" spans="1:8" x14ac:dyDescent="0.25">
      <c r="A76" s="97"/>
      <c r="B76" s="59"/>
      <c r="C76" s="59"/>
      <c r="D76" s="59">
        <v>210301</v>
      </c>
      <c r="E76" s="65"/>
      <c r="F76" s="65"/>
      <c r="G76" s="64">
        <f t="shared" si="5"/>
        <v>0</v>
      </c>
      <c r="H76" s="106"/>
    </row>
    <row r="77" spans="1:8" x14ac:dyDescent="0.25">
      <c r="A77" s="97"/>
      <c r="B77" s="59"/>
      <c r="C77" s="59"/>
      <c r="D77" s="59">
        <v>210302</v>
      </c>
      <c r="E77" s="65"/>
      <c r="F77" s="65"/>
      <c r="G77" s="64">
        <f t="shared" si="5"/>
        <v>0</v>
      </c>
      <c r="H77" s="106"/>
    </row>
    <row r="78" spans="1:8" x14ac:dyDescent="0.25">
      <c r="A78" s="97"/>
      <c r="B78" s="59"/>
      <c r="C78" s="59"/>
      <c r="D78" s="59">
        <v>210303</v>
      </c>
      <c r="E78" s="65"/>
      <c r="F78" s="65"/>
      <c r="G78" s="64">
        <f t="shared" si="5"/>
        <v>0</v>
      </c>
      <c r="H78" s="106"/>
    </row>
    <row r="79" spans="1:8" x14ac:dyDescent="0.25">
      <c r="A79" s="97"/>
      <c r="B79" s="59"/>
      <c r="C79" s="59"/>
      <c r="D79" s="59">
        <v>210401</v>
      </c>
      <c r="E79" s="65"/>
      <c r="F79" s="65"/>
      <c r="G79" s="64">
        <f t="shared" si="5"/>
        <v>0</v>
      </c>
      <c r="H79" s="106"/>
    </row>
    <row r="80" spans="1:8" x14ac:dyDescent="0.25">
      <c r="A80" s="97"/>
      <c r="B80" s="59"/>
      <c r="C80" s="59"/>
      <c r="D80" s="59">
        <v>210402</v>
      </c>
      <c r="E80" s="65"/>
      <c r="F80" s="65"/>
      <c r="G80" s="64">
        <f t="shared" si="5"/>
        <v>0</v>
      </c>
      <c r="H80" s="106"/>
    </row>
    <row r="81" spans="1:8" x14ac:dyDescent="0.25">
      <c r="A81" s="97"/>
      <c r="B81" s="59"/>
      <c r="C81" s="59"/>
      <c r="D81" s="59">
        <v>210403</v>
      </c>
      <c r="E81" s="65"/>
      <c r="F81" s="65"/>
      <c r="G81" s="64">
        <f t="shared" si="5"/>
        <v>0</v>
      </c>
      <c r="H81" s="106"/>
    </row>
    <row r="82" spans="1:8" x14ac:dyDescent="0.25">
      <c r="A82" s="97"/>
      <c r="B82" s="59"/>
      <c r="C82" s="59"/>
      <c r="D82" s="59">
        <v>210404</v>
      </c>
      <c r="E82" s="65"/>
      <c r="F82" s="65"/>
      <c r="G82" s="64">
        <f t="shared" si="5"/>
        <v>0</v>
      </c>
      <c r="H82" s="106"/>
    </row>
    <row r="83" spans="1:8" x14ac:dyDescent="0.25">
      <c r="A83" s="97"/>
      <c r="B83" s="59"/>
      <c r="C83" s="59"/>
      <c r="D83" s="59">
        <v>210405</v>
      </c>
      <c r="E83" s="65"/>
      <c r="F83" s="65"/>
      <c r="G83" s="64">
        <f t="shared" si="5"/>
        <v>0</v>
      </c>
      <c r="H83" s="106"/>
    </row>
    <row r="84" spans="1:8" x14ac:dyDescent="0.25">
      <c r="A84" s="97"/>
      <c r="B84" s="59"/>
      <c r="C84" s="59"/>
      <c r="D84" s="59">
        <v>210501</v>
      </c>
      <c r="E84" s="65"/>
      <c r="F84" s="65"/>
      <c r="G84" s="64">
        <f t="shared" si="5"/>
        <v>0</v>
      </c>
      <c r="H84" s="106"/>
    </row>
    <row r="85" spans="1:8" x14ac:dyDescent="0.25">
      <c r="A85" s="97"/>
      <c r="B85" s="59"/>
      <c r="C85" s="59"/>
      <c r="D85" s="60">
        <v>210502</v>
      </c>
      <c r="E85" s="67"/>
      <c r="F85" s="67"/>
      <c r="G85" s="64">
        <f t="shared" si="5"/>
        <v>0</v>
      </c>
      <c r="H85" s="106"/>
    </row>
    <row r="86" spans="1:8" x14ac:dyDescent="0.25">
      <c r="A86" s="97"/>
      <c r="B86" s="59"/>
      <c r="C86" s="59"/>
      <c r="D86" s="60">
        <v>210503</v>
      </c>
      <c r="E86" s="67"/>
      <c r="F86" s="67"/>
      <c r="G86" s="64">
        <f t="shared" si="5"/>
        <v>0</v>
      </c>
      <c r="H86" s="106"/>
    </row>
    <row r="87" spans="1:8" x14ac:dyDescent="0.25">
      <c r="A87" s="97"/>
      <c r="B87" s="59"/>
      <c r="C87" s="59"/>
      <c r="D87" s="60">
        <v>210601</v>
      </c>
      <c r="E87" s="67"/>
      <c r="F87" s="67"/>
      <c r="G87" s="64">
        <f t="shared" si="5"/>
        <v>0</v>
      </c>
      <c r="H87" s="106"/>
    </row>
    <row r="88" spans="1:8" x14ac:dyDescent="0.25">
      <c r="A88" s="97"/>
      <c r="B88" s="59"/>
      <c r="C88" s="59"/>
      <c r="D88" s="60">
        <v>210604</v>
      </c>
      <c r="E88" s="67">
        <v>0</v>
      </c>
      <c r="F88" s="67">
        <v>0</v>
      </c>
      <c r="G88" s="64">
        <f t="shared" si="5"/>
        <v>0</v>
      </c>
      <c r="H88" s="106"/>
    </row>
    <row r="89" spans="1:8" x14ac:dyDescent="0.25">
      <c r="A89" s="97"/>
      <c r="B89" s="59"/>
      <c r="C89" s="59"/>
      <c r="D89" s="60">
        <v>210702</v>
      </c>
      <c r="E89" s="67"/>
      <c r="F89" s="67"/>
      <c r="G89" s="64">
        <f t="shared" si="5"/>
        <v>0</v>
      </c>
      <c r="H89" s="106"/>
    </row>
    <row r="90" spans="1:8" x14ac:dyDescent="0.25">
      <c r="A90" s="97"/>
      <c r="B90" s="59"/>
      <c r="C90" s="59"/>
      <c r="D90" s="60">
        <v>210801</v>
      </c>
      <c r="E90" s="67"/>
      <c r="F90" s="67"/>
      <c r="G90" s="64">
        <f t="shared" si="5"/>
        <v>0</v>
      </c>
      <c r="H90" s="106"/>
    </row>
    <row r="91" spans="1:8" x14ac:dyDescent="0.25">
      <c r="A91" s="97"/>
      <c r="B91" s="59"/>
      <c r="C91" s="59"/>
      <c r="D91" s="60">
        <v>210901</v>
      </c>
      <c r="E91" s="67"/>
      <c r="F91" s="67"/>
      <c r="G91" s="64">
        <f t="shared" si="5"/>
        <v>0</v>
      </c>
      <c r="H91" s="108"/>
    </row>
    <row r="92" spans="1:8" ht="16.5" thickBot="1" x14ac:dyDescent="0.3">
      <c r="A92" s="98"/>
      <c r="B92" s="102" t="s">
        <v>97</v>
      </c>
      <c r="C92" s="103"/>
      <c r="D92" s="104"/>
      <c r="E92" s="68">
        <f>SUM(E74:E91)</f>
        <v>3900000</v>
      </c>
      <c r="F92" s="68"/>
      <c r="G92" s="68">
        <f>SUM(G74:G91)</f>
        <v>5180000</v>
      </c>
      <c r="H92" s="69"/>
    </row>
    <row r="93" spans="1:8" x14ac:dyDescent="0.25">
      <c r="A93" s="89" t="s">
        <v>20</v>
      </c>
      <c r="B93" s="90"/>
      <c r="C93" s="90"/>
      <c r="D93" s="90"/>
      <c r="E93" s="90"/>
      <c r="F93" s="90"/>
      <c r="G93" s="90"/>
      <c r="H93" s="92"/>
    </row>
    <row r="94" spans="1:8" ht="14.25" customHeight="1" x14ac:dyDescent="0.25">
      <c r="A94" s="55"/>
      <c r="B94" s="51">
        <v>71602</v>
      </c>
      <c r="C94" s="51">
        <v>80101</v>
      </c>
      <c r="D94" s="52">
        <v>350001</v>
      </c>
      <c r="E94" s="56"/>
      <c r="F94" s="56">
        <v>0</v>
      </c>
      <c r="G94" s="56"/>
      <c r="H94" s="54"/>
    </row>
    <row r="95" spans="1:8" ht="14.25" hidden="1" customHeight="1" x14ac:dyDescent="0.25">
      <c r="A95" s="94" t="s">
        <v>21</v>
      </c>
      <c r="B95" s="94"/>
      <c r="C95" s="94"/>
      <c r="D95" s="94"/>
      <c r="E95" s="94"/>
      <c r="F95" s="94"/>
      <c r="G95" s="94"/>
      <c r="H95" s="95"/>
    </row>
    <row r="96" spans="1:8" hidden="1" x14ac:dyDescent="0.25">
      <c r="A96" s="96" t="s">
        <v>14</v>
      </c>
      <c r="B96" s="57"/>
      <c r="C96" s="57"/>
      <c r="D96" s="57">
        <v>210101</v>
      </c>
      <c r="E96" s="58">
        <v>0</v>
      </c>
      <c r="F96" s="63"/>
      <c r="G96" s="64">
        <f t="shared" ref="G96:G113" si="6">+E96+F96</f>
        <v>0</v>
      </c>
      <c r="H96" s="105"/>
    </row>
    <row r="97" spans="1:8" hidden="1" x14ac:dyDescent="0.25">
      <c r="A97" s="97"/>
      <c r="B97" s="59"/>
      <c r="C97" s="59"/>
      <c r="D97" s="59">
        <v>210201</v>
      </c>
      <c r="E97" s="62">
        <v>0</v>
      </c>
      <c r="F97" s="65"/>
      <c r="G97" s="64">
        <f t="shared" si="6"/>
        <v>0</v>
      </c>
      <c r="H97" s="106"/>
    </row>
    <row r="98" spans="1:8" hidden="1" x14ac:dyDescent="0.25">
      <c r="A98" s="97"/>
      <c r="B98" s="59"/>
      <c r="C98" s="59"/>
      <c r="D98" s="59">
        <v>210301</v>
      </c>
      <c r="E98" s="62">
        <v>0</v>
      </c>
      <c r="F98" s="65"/>
      <c r="G98" s="64">
        <f t="shared" si="6"/>
        <v>0</v>
      </c>
      <c r="H98" s="106"/>
    </row>
    <row r="99" spans="1:8" hidden="1" x14ac:dyDescent="0.25">
      <c r="A99" s="97"/>
      <c r="B99" s="59"/>
      <c r="C99" s="59"/>
      <c r="D99" s="59">
        <v>210302</v>
      </c>
      <c r="E99" s="62">
        <v>0</v>
      </c>
      <c r="F99" s="65"/>
      <c r="G99" s="64">
        <f t="shared" si="6"/>
        <v>0</v>
      </c>
      <c r="H99" s="106"/>
    </row>
    <row r="100" spans="1:8" hidden="1" x14ac:dyDescent="0.25">
      <c r="A100" s="97"/>
      <c r="B100" s="59"/>
      <c r="C100" s="59"/>
      <c r="D100" s="59">
        <v>210303</v>
      </c>
      <c r="E100" s="62">
        <v>0</v>
      </c>
      <c r="F100" s="65"/>
      <c r="G100" s="64">
        <f t="shared" si="6"/>
        <v>0</v>
      </c>
      <c r="H100" s="106"/>
    </row>
    <row r="101" spans="1:8" hidden="1" x14ac:dyDescent="0.25">
      <c r="A101" s="97"/>
      <c r="B101" s="59"/>
      <c r="C101" s="59"/>
      <c r="D101" s="59">
        <v>210401</v>
      </c>
      <c r="E101" s="62">
        <v>0</v>
      </c>
      <c r="F101" s="65"/>
      <c r="G101" s="64">
        <f t="shared" si="6"/>
        <v>0</v>
      </c>
      <c r="H101" s="106"/>
    </row>
    <row r="102" spans="1:8" hidden="1" x14ac:dyDescent="0.25">
      <c r="A102" s="97"/>
      <c r="B102" s="59"/>
      <c r="C102" s="59"/>
      <c r="D102" s="59">
        <v>210402</v>
      </c>
      <c r="E102" s="62">
        <v>0</v>
      </c>
      <c r="F102" s="65"/>
      <c r="G102" s="64">
        <f t="shared" si="6"/>
        <v>0</v>
      </c>
      <c r="H102" s="106"/>
    </row>
    <row r="103" spans="1:8" hidden="1" x14ac:dyDescent="0.25">
      <c r="A103" s="97"/>
      <c r="B103" s="59"/>
      <c r="C103" s="59"/>
      <c r="D103" s="59">
        <v>210403</v>
      </c>
      <c r="E103" s="62">
        <v>0</v>
      </c>
      <c r="F103" s="65"/>
      <c r="G103" s="64">
        <f t="shared" si="6"/>
        <v>0</v>
      </c>
      <c r="H103" s="106"/>
    </row>
    <row r="104" spans="1:8" hidden="1" x14ac:dyDescent="0.25">
      <c r="A104" s="97"/>
      <c r="B104" s="59"/>
      <c r="C104" s="59"/>
      <c r="D104" s="59">
        <v>210404</v>
      </c>
      <c r="E104" s="62">
        <v>0</v>
      </c>
      <c r="F104" s="65"/>
      <c r="G104" s="64">
        <f t="shared" si="6"/>
        <v>0</v>
      </c>
      <c r="H104" s="106"/>
    </row>
    <row r="105" spans="1:8" hidden="1" x14ac:dyDescent="0.25">
      <c r="A105" s="97"/>
      <c r="B105" s="59"/>
      <c r="C105" s="59"/>
      <c r="D105" s="59">
        <v>210405</v>
      </c>
      <c r="E105" s="62">
        <v>0</v>
      </c>
      <c r="F105" s="65"/>
      <c r="G105" s="64">
        <f t="shared" si="6"/>
        <v>0</v>
      </c>
      <c r="H105" s="106"/>
    </row>
    <row r="106" spans="1:8" hidden="1" x14ac:dyDescent="0.25">
      <c r="A106" s="97"/>
      <c r="B106" s="59"/>
      <c r="C106" s="59"/>
      <c r="D106" s="59">
        <v>210501</v>
      </c>
      <c r="E106" s="62">
        <v>0</v>
      </c>
      <c r="F106" s="65">
        <v>0</v>
      </c>
      <c r="G106" s="64">
        <f t="shared" si="6"/>
        <v>0</v>
      </c>
      <c r="H106" s="106"/>
    </row>
    <row r="107" spans="1:8" hidden="1" x14ac:dyDescent="0.25">
      <c r="A107" s="97"/>
      <c r="B107" s="59"/>
      <c r="C107" s="59"/>
      <c r="D107" s="60">
        <v>210502</v>
      </c>
      <c r="E107" s="66">
        <v>0</v>
      </c>
      <c r="F107" s="67"/>
      <c r="G107" s="64">
        <f t="shared" si="6"/>
        <v>0</v>
      </c>
      <c r="H107" s="106"/>
    </row>
    <row r="108" spans="1:8" hidden="1" x14ac:dyDescent="0.25">
      <c r="A108" s="97"/>
      <c r="B108" s="59"/>
      <c r="C108" s="59"/>
      <c r="D108" s="60">
        <v>210503</v>
      </c>
      <c r="E108" s="66">
        <v>0</v>
      </c>
      <c r="F108" s="67"/>
      <c r="G108" s="64">
        <f t="shared" si="6"/>
        <v>0</v>
      </c>
      <c r="H108" s="106"/>
    </row>
    <row r="109" spans="1:8" hidden="1" x14ac:dyDescent="0.25">
      <c r="A109" s="97"/>
      <c r="B109" s="59"/>
      <c r="C109" s="59"/>
      <c r="D109" s="60">
        <v>210601</v>
      </c>
      <c r="E109" s="66">
        <v>0</v>
      </c>
      <c r="F109" s="67"/>
      <c r="G109" s="64">
        <f t="shared" si="6"/>
        <v>0</v>
      </c>
      <c r="H109" s="106"/>
    </row>
    <row r="110" spans="1:8" hidden="1" x14ac:dyDescent="0.25">
      <c r="A110" s="97"/>
      <c r="B110" s="59"/>
      <c r="C110" s="59"/>
      <c r="D110" s="60">
        <v>210604</v>
      </c>
      <c r="E110" s="66">
        <v>0</v>
      </c>
      <c r="F110" s="67"/>
      <c r="G110" s="64">
        <f t="shared" si="6"/>
        <v>0</v>
      </c>
      <c r="H110" s="106"/>
    </row>
    <row r="111" spans="1:8" hidden="1" x14ac:dyDescent="0.25">
      <c r="A111" s="97"/>
      <c r="B111" s="59"/>
      <c r="C111" s="59"/>
      <c r="D111" s="60">
        <v>210702</v>
      </c>
      <c r="E111" s="66">
        <v>0</v>
      </c>
      <c r="F111" s="67"/>
      <c r="G111" s="64">
        <f t="shared" si="6"/>
        <v>0</v>
      </c>
      <c r="H111" s="106"/>
    </row>
    <row r="112" spans="1:8" hidden="1" x14ac:dyDescent="0.25">
      <c r="A112" s="97"/>
      <c r="B112" s="59"/>
      <c r="C112" s="59"/>
      <c r="D112" s="60">
        <v>210801</v>
      </c>
      <c r="E112" s="66">
        <v>0</v>
      </c>
      <c r="F112" s="67"/>
      <c r="G112" s="64">
        <f t="shared" si="6"/>
        <v>0</v>
      </c>
      <c r="H112" s="106"/>
    </row>
    <row r="113" spans="1:8" hidden="1" x14ac:dyDescent="0.25">
      <c r="A113" s="97"/>
      <c r="B113" s="59"/>
      <c r="C113" s="59"/>
      <c r="D113" s="60">
        <v>210901</v>
      </c>
      <c r="E113" s="66">
        <v>0</v>
      </c>
      <c r="F113" s="67"/>
      <c r="G113" s="64">
        <f t="shared" si="6"/>
        <v>0</v>
      </c>
      <c r="H113" s="108"/>
    </row>
    <row r="114" spans="1:8" ht="16.5" hidden="1" thickBot="1" x14ac:dyDescent="0.3">
      <c r="A114" s="98"/>
      <c r="B114" s="102" t="s">
        <v>97</v>
      </c>
      <c r="C114" s="103"/>
      <c r="D114" s="104"/>
      <c r="E114" s="68">
        <v>0</v>
      </c>
      <c r="F114" s="68">
        <v>0</v>
      </c>
      <c r="G114" s="68">
        <v>0</v>
      </c>
      <c r="H114" s="69"/>
    </row>
    <row r="115" spans="1:8" x14ac:dyDescent="0.25">
      <c r="A115" s="89" t="s">
        <v>20</v>
      </c>
      <c r="B115" s="90"/>
      <c r="C115" s="90"/>
      <c r="D115" s="90"/>
      <c r="E115" s="90"/>
      <c r="F115" s="90"/>
      <c r="G115" s="90"/>
      <c r="H115" s="92"/>
    </row>
    <row r="116" spans="1:8" x14ac:dyDescent="0.25">
      <c r="A116" s="55"/>
      <c r="B116" s="51">
        <v>71602</v>
      </c>
      <c r="C116" s="51">
        <v>80101</v>
      </c>
      <c r="D116" s="52">
        <v>350001</v>
      </c>
      <c r="E116" s="56"/>
      <c r="F116" s="56">
        <v>0</v>
      </c>
      <c r="G116" s="56"/>
      <c r="H116" s="54"/>
    </row>
    <row r="117" spans="1:8" ht="15.75" thickBot="1" x14ac:dyDescent="0.3">
      <c r="A117" s="94" t="s">
        <v>21</v>
      </c>
      <c r="B117" s="94"/>
      <c r="C117" s="94"/>
      <c r="D117" s="94"/>
      <c r="E117" s="94"/>
      <c r="F117" s="94"/>
      <c r="G117" s="94"/>
      <c r="H117" s="95"/>
    </row>
    <row r="118" spans="1:8" x14ac:dyDescent="0.25">
      <c r="A118" s="96" t="s">
        <v>15</v>
      </c>
      <c r="B118" s="57"/>
      <c r="C118" s="57"/>
      <c r="D118" s="57">
        <v>210101</v>
      </c>
      <c r="E118" s="63"/>
      <c r="F118" s="63"/>
      <c r="G118" s="64">
        <f t="shared" ref="G118:G135" si="7">+E118+F118</f>
        <v>0</v>
      </c>
      <c r="H118" s="105"/>
    </row>
    <row r="119" spans="1:8" x14ac:dyDescent="0.25">
      <c r="A119" s="97"/>
      <c r="B119" s="59"/>
      <c r="C119" s="59"/>
      <c r="D119" s="59">
        <v>210201</v>
      </c>
      <c r="E119" s="65"/>
      <c r="F119" s="65"/>
      <c r="G119" s="64">
        <f t="shared" si="7"/>
        <v>0</v>
      </c>
      <c r="H119" s="106"/>
    </row>
    <row r="120" spans="1:8" x14ac:dyDescent="0.25">
      <c r="A120" s="97"/>
      <c r="B120" s="59"/>
      <c r="C120" s="59"/>
      <c r="D120" s="59">
        <v>210301</v>
      </c>
      <c r="E120" s="65"/>
      <c r="F120" s="65"/>
      <c r="G120" s="64">
        <f t="shared" si="7"/>
        <v>0</v>
      </c>
      <c r="H120" s="106"/>
    </row>
    <row r="121" spans="1:8" x14ac:dyDescent="0.25">
      <c r="A121" s="97"/>
      <c r="B121" s="59"/>
      <c r="C121" s="59"/>
      <c r="D121" s="59">
        <v>210302</v>
      </c>
      <c r="E121" s="65">
        <v>0</v>
      </c>
      <c r="F121" s="65">
        <v>6358121</v>
      </c>
      <c r="G121" s="64">
        <f t="shared" si="7"/>
        <v>6358121</v>
      </c>
      <c r="H121" s="106"/>
    </row>
    <row r="122" spans="1:8" x14ac:dyDescent="0.25">
      <c r="A122" s="97"/>
      <c r="B122" s="59"/>
      <c r="C122" s="59"/>
      <c r="D122" s="59">
        <v>210303</v>
      </c>
      <c r="E122" s="65">
        <v>0</v>
      </c>
      <c r="F122" s="65">
        <v>0</v>
      </c>
      <c r="G122" s="64">
        <f t="shared" si="7"/>
        <v>0</v>
      </c>
      <c r="H122" s="106"/>
    </row>
    <row r="123" spans="1:8" x14ac:dyDescent="0.25">
      <c r="A123" s="97"/>
      <c r="B123" s="59"/>
      <c r="C123" s="59"/>
      <c r="D123" s="59">
        <v>210401</v>
      </c>
      <c r="E123" s="65"/>
      <c r="F123" s="65"/>
      <c r="G123" s="64">
        <f t="shared" si="7"/>
        <v>0</v>
      </c>
      <c r="H123" s="106"/>
    </row>
    <row r="124" spans="1:8" x14ac:dyDescent="0.25">
      <c r="A124" s="97"/>
      <c r="B124" s="59"/>
      <c r="C124" s="59"/>
      <c r="D124" s="59">
        <v>210402</v>
      </c>
      <c r="E124" s="65">
        <v>239780</v>
      </c>
      <c r="F124" s="65">
        <v>-239780</v>
      </c>
      <c r="G124" s="64">
        <f t="shared" si="7"/>
        <v>0</v>
      </c>
      <c r="H124" s="106"/>
    </row>
    <row r="125" spans="1:8" x14ac:dyDescent="0.25">
      <c r="A125" s="97"/>
      <c r="B125" s="59"/>
      <c r="C125" s="59"/>
      <c r="D125" s="59">
        <v>210403</v>
      </c>
      <c r="E125" s="65"/>
      <c r="F125" s="65"/>
      <c r="G125" s="64">
        <f t="shared" si="7"/>
        <v>0</v>
      </c>
      <c r="H125" s="106"/>
    </row>
    <row r="126" spans="1:8" x14ac:dyDescent="0.25">
      <c r="A126" s="97"/>
      <c r="B126" s="59"/>
      <c r="C126" s="59"/>
      <c r="D126" s="59">
        <v>210404</v>
      </c>
      <c r="E126" s="65"/>
      <c r="F126" s="65"/>
      <c r="G126" s="64">
        <f t="shared" si="7"/>
        <v>0</v>
      </c>
      <c r="H126" s="106"/>
    </row>
    <row r="127" spans="1:8" x14ac:dyDescent="0.25">
      <c r="A127" s="97"/>
      <c r="B127" s="59"/>
      <c r="C127" s="59"/>
      <c r="D127" s="59">
        <v>210405</v>
      </c>
      <c r="E127" s="65"/>
      <c r="F127" s="65"/>
      <c r="G127" s="64">
        <f t="shared" si="7"/>
        <v>0</v>
      </c>
      <c r="H127" s="106"/>
    </row>
    <row r="128" spans="1:8" x14ac:dyDescent="0.25">
      <c r="A128" s="97"/>
      <c r="B128" s="59"/>
      <c r="C128" s="59"/>
      <c r="D128" s="59">
        <v>210501</v>
      </c>
      <c r="E128" s="65"/>
      <c r="F128" s="65"/>
      <c r="G128" s="64">
        <f t="shared" si="7"/>
        <v>0</v>
      </c>
      <c r="H128" s="106"/>
    </row>
    <row r="129" spans="1:8" x14ac:dyDescent="0.25">
      <c r="A129" s="97"/>
      <c r="B129" s="59"/>
      <c r="C129" s="59"/>
      <c r="D129" s="60">
        <v>210502</v>
      </c>
      <c r="E129" s="67"/>
      <c r="F129" s="67"/>
      <c r="G129" s="64">
        <f t="shared" si="7"/>
        <v>0</v>
      </c>
      <c r="H129" s="106"/>
    </row>
    <row r="130" spans="1:8" x14ac:dyDescent="0.25">
      <c r="A130" s="97"/>
      <c r="B130" s="59"/>
      <c r="C130" s="59"/>
      <c r="D130" s="60">
        <v>210503</v>
      </c>
      <c r="E130" s="67"/>
      <c r="F130" s="67"/>
      <c r="G130" s="64">
        <f t="shared" si="7"/>
        <v>0</v>
      </c>
      <c r="H130" s="106"/>
    </row>
    <row r="131" spans="1:8" x14ac:dyDescent="0.25">
      <c r="A131" s="97"/>
      <c r="B131" s="59"/>
      <c r="C131" s="59"/>
      <c r="D131" s="60">
        <v>210601</v>
      </c>
      <c r="E131" s="67"/>
      <c r="F131" s="67"/>
      <c r="G131" s="64">
        <f t="shared" si="7"/>
        <v>0</v>
      </c>
      <c r="H131" s="106"/>
    </row>
    <row r="132" spans="1:8" x14ac:dyDescent="0.25">
      <c r="A132" s="97"/>
      <c r="B132" s="59"/>
      <c r="C132" s="59"/>
      <c r="D132" s="60">
        <v>210604</v>
      </c>
      <c r="E132" s="67"/>
      <c r="F132" s="67"/>
      <c r="G132" s="64">
        <f t="shared" si="7"/>
        <v>0</v>
      </c>
      <c r="H132" s="106"/>
    </row>
    <row r="133" spans="1:8" x14ac:dyDescent="0.25">
      <c r="A133" s="97"/>
      <c r="B133" s="59"/>
      <c r="C133" s="59"/>
      <c r="D133" s="60">
        <v>210702</v>
      </c>
      <c r="E133" s="67"/>
      <c r="F133" s="67"/>
      <c r="G133" s="64">
        <f t="shared" si="7"/>
        <v>0</v>
      </c>
      <c r="H133" s="106"/>
    </row>
    <row r="134" spans="1:8" x14ac:dyDescent="0.25">
      <c r="A134" s="97"/>
      <c r="B134" s="59"/>
      <c r="C134" s="59"/>
      <c r="D134" s="60">
        <v>210801</v>
      </c>
      <c r="E134" s="67"/>
      <c r="F134" s="67"/>
      <c r="G134" s="64">
        <f t="shared" si="7"/>
        <v>0</v>
      </c>
      <c r="H134" s="106"/>
    </row>
    <row r="135" spans="1:8" x14ac:dyDescent="0.25">
      <c r="A135" s="97"/>
      <c r="B135" s="59"/>
      <c r="C135" s="59"/>
      <c r="D135" s="60">
        <v>210901</v>
      </c>
      <c r="E135" s="67"/>
      <c r="F135" s="67"/>
      <c r="G135" s="64">
        <f t="shared" si="7"/>
        <v>0</v>
      </c>
      <c r="H135" s="106"/>
    </row>
    <row r="136" spans="1:8" ht="16.5" thickBot="1" x14ac:dyDescent="0.3">
      <c r="A136" s="98"/>
      <c r="B136" s="102" t="s">
        <v>97</v>
      </c>
      <c r="C136" s="103"/>
      <c r="D136" s="104"/>
      <c r="E136" s="68">
        <v>239780</v>
      </c>
      <c r="F136" s="68">
        <v>0</v>
      </c>
      <c r="G136" s="68">
        <f>SUM(G118:G135)</f>
        <v>6358121</v>
      </c>
      <c r="H136" s="107"/>
    </row>
    <row r="137" spans="1:8" x14ac:dyDescent="0.25">
      <c r="A137" s="39"/>
      <c r="B137" s="39"/>
      <c r="C137" s="40"/>
      <c r="D137" s="40"/>
      <c r="E137" s="47" t="s">
        <v>84</v>
      </c>
      <c r="F137" s="48"/>
      <c r="G137" s="40"/>
      <c r="H137" s="39"/>
    </row>
    <row r="138" spans="1:8" x14ac:dyDescent="0.25">
      <c r="A138" s="39"/>
      <c r="B138" s="39"/>
      <c r="C138" s="70" t="s">
        <v>99</v>
      </c>
      <c r="D138" s="70"/>
      <c r="E138" s="70"/>
      <c r="F138" s="70"/>
      <c r="G138" s="70"/>
      <c r="H138" s="39"/>
    </row>
    <row r="139" spans="1:8" x14ac:dyDescent="0.25">
      <c r="A139" s="39"/>
      <c r="B139" s="39"/>
      <c r="C139" s="70" t="s">
        <v>100</v>
      </c>
      <c r="D139" s="70"/>
      <c r="E139" s="70"/>
      <c r="F139" s="70"/>
      <c r="G139" s="70"/>
      <c r="H139" s="39"/>
    </row>
  </sheetData>
  <mergeCells count="31">
    <mergeCell ref="A115:H115"/>
    <mergeCell ref="A117:H117"/>
    <mergeCell ref="A118:A136"/>
    <mergeCell ref="H118:H136"/>
    <mergeCell ref="B136:D136"/>
    <mergeCell ref="A96:A114"/>
    <mergeCell ref="H96:H113"/>
    <mergeCell ref="B114:D114"/>
    <mergeCell ref="A51:H51"/>
    <mergeCell ref="A52:A70"/>
    <mergeCell ref="H52:H70"/>
    <mergeCell ref="B70:D70"/>
    <mergeCell ref="A71:H71"/>
    <mergeCell ref="A73:H73"/>
    <mergeCell ref="A74:A92"/>
    <mergeCell ref="H74:H91"/>
    <mergeCell ref="B92:D92"/>
    <mergeCell ref="A93:H93"/>
    <mergeCell ref="A95:H95"/>
    <mergeCell ref="A49:H49"/>
    <mergeCell ref="A1:G1"/>
    <mergeCell ref="A3:H3"/>
    <mergeCell ref="A5:H5"/>
    <mergeCell ref="A6:A25"/>
    <mergeCell ref="H6:H25"/>
    <mergeCell ref="B25:D25"/>
    <mergeCell ref="A26:H26"/>
    <mergeCell ref="A28:H28"/>
    <mergeCell ref="A29:A48"/>
    <mergeCell ref="H29:H48"/>
    <mergeCell ref="B48:D48"/>
  </mergeCells>
  <pageMargins left="0.2" right="0" top="0.5" bottom="0" header="0.3" footer="0.3"/>
  <pageSetup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2019-04-03T08:13:23Z</cp:lastPrinted>
  <dcterms:created xsi:type="dcterms:W3CDTF">2019-04-01T01:21:04Z</dcterms:created>
  <dcterms:modified xsi:type="dcterms:W3CDTF">2019-05-02T11:47:02Z</dcterms:modified>
</cp:coreProperties>
</file>