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Sheet1!$A$2:$J$78</definedName>
    <definedName name="_xlnm.Print_Area" localSheetId="1">Sheet2!$A$1:$H$48</definedName>
  </definedNames>
  <calcPr calcId="144525"/>
</workbook>
</file>

<file path=xl/calcChain.xml><?xml version="1.0" encoding="utf-8"?>
<calcChain xmlns="http://schemas.openxmlformats.org/spreadsheetml/2006/main">
  <c r="K48" i="2" l="1"/>
  <c r="F9" i="2"/>
  <c r="F7" i="2"/>
  <c r="F8" i="2"/>
  <c r="F10" i="2"/>
  <c r="F6" i="2"/>
  <c r="E22" i="2"/>
  <c r="M6" i="2"/>
  <c r="L6" i="2"/>
  <c r="E24" i="2" l="1"/>
  <c r="E18" i="2"/>
  <c r="E17" i="2"/>
  <c r="E16" i="2"/>
  <c r="E21" i="2"/>
  <c r="E13" i="2"/>
  <c r="E14" i="2"/>
  <c r="E15" i="2"/>
  <c r="E12" i="2"/>
  <c r="E11" i="2"/>
  <c r="E10" i="2"/>
  <c r="E9" i="2"/>
  <c r="E8" i="2"/>
  <c r="E7" i="2"/>
  <c r="G6" i="2"/>
  <c r="G7" i="2"/>
  <c r="G8" i="2"/>
  <c r="G9" i="2"/>
  <c r="G10" i="2"/>
  <c r="F11" i="2"/>
  <c r="G11" i="2"/>
  <c r="F12" i="2"/>
  <c r="G12" i="2"/>
  <c r="F13" i="2"/>
  <c r="G13" i="2"/>
  <c r="F14" i="2"/>
  <c r="G14" i="2"/>
  <c r="F15" i="2"/>
  <c r="G15" i="2"/>
  <c r="F16" i="2"/>
  <c r="F17" i="2"/>
  <c r="G17" i="2"/>
  <c r="F18" i="2"/>
  <c r="F19" i="2"/>
  <c r="G19" i="2"/>
  <c r="F20" i="2"/>
  <c r="G20" i="2"/>
  <c r="F21" i="2"/>
  <c r="F22" i="2"/>
  <c r="G22" i="2"/>
  <c r="F23" i="2"/>
  <c r="G23" i="2"/>
  <c r="E19" i="2"/>
  <c r="E20" i="2"/>
  <c r="E23" i="2"/>
  <c r="E6" i="2"/>
  <c r="F136" i="2"/>
  <c r="R63" i="1"/>
  <c r="G30" i="2"/>
  <c r="G31" i="2"/>
  <c r="G32" i="2"/>
  <c r="G33" i="2"/>
  <c r="G34" i="2"/>
  <c r="G35" i="2"/>
  <c r="G36" i="2"/>
  <c r="G37" i="2"/>
  <c r="G38" i="2"/>
  <c r="G39" i="2"/>
  <c r="G16" i="2" s="1"/>
  <c r="G40" i="2"/>
  <c r="G41" i="2"/>
  <c r="G18" i="2" s="1"/>
  <c r="G42" i="2"/>
  <c r="G43" i="2"/>
  <c r="G44" i="2"/>
  <c r="G21" i="2" s="1"/>
  <c r="G45" i="2"/>
  <c r="G46" i="2"/>
  <c r="G47" i="2"/>
  <c r="G29" i="2"/>
  <c r="G119" i="2"/>
  <c r="G120" i="2"/>
  <c r="G121" i="2"/>
  <c r="G136" i="2" s="1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18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96" i="2"/>
  <c r="G92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74" i="2"/>
  <c r="G70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52" i="2"/>
  <c r="E136" i="2"/>
  <c r="E92" i="2"/>
  <c r="E70" i="2"/>
  <c r="E48" i="2"/>
  <c r="G9" i="1"/>
  <c r="I9" i="1"/>
  <c r="K9" i="1"/>
  <c r="M9" i="1"/>
  <c r="F9" i="1"/>
  <c r="G25" i="2" l="1"/>
  <c r="G48" i="2"/>
  <c r="F25" i="2"/>
  <c r="E25" i="2"/>
  <c r="L7" i="2" s="1"/>
  <c r="E63" i="1"/>
  <c r="C70" i="1"/>
  <c r="D70" i="1"/>
  <c r="C71" i="1"/>
  <c r="D71" i="1"/>
  <c r="C65" i="1"/>
  <c r="D65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48" i="1"/>
  <c r="D48" i="1"/>
  <c r="C49" i="1"/>
  <c r="D49" i="1"/>
  <c r="C50" i="1"/>
  <c r="D50" i="1"/>
  <c r="C44" i="1"/>
  <c r="D44" i="1"/>
  <c r="C45" i="1"/>
  <c r="D45" i="1"/>
  <c r="C38" i="1"/>
  <c r="D38" i="1"/>
  <c r="C39" i="1"/>
  <c r="D39" i="1"/>
  <c r="C40" i="1"/>
  <c r="D40" i="1"/>
  <c r="C41" i="1"/>
  <c r="D41" i="1"/>
  <c r="C34" i="1"/>
  <c r="D34" i="1"/>
  <c r="C35" i="1"/>
  <c r="D35" i="1"/>
  <c r="D69" i="1"/>
  <c r="C69" i="1"/>
  <c r="D67" i="1"/>
  <c r="C67" i="1"/>
  <c r="D64" i="1"/>
  <c r="C64" i="1"/>
  <c r="D54" i="1"/>
  <c r="C54" i="1"/>
  <c r="D52" i="1"/>
  <c r="C52" i="1"/>
  <c r="D47" i="1"/>
  <c r="C47" i="1"/>
  <c r="D43" i="1"/>
  <c r="C43" i="1"/>
  <c r="D37" i="1"/>
  <c r="C37" i="1"/>
  <c r="D33" i="1"/>
  <c r="C33" i="1"/>
  <c r="C28" i="1"/>
  <c r="D28" i="1"/>
  <c r="C29" i="1"/>
  <c r="D29" i="1"/>
  <c r="C30" i="1"/>
  <c r="D30" i="1"/>
  <c r="C31" i="1"/>
  <c r="D31" i="1"/>
  <c r="D27" i="1"/>
  <c r="C27" i="1"/>
  <c r="D66" i="1"/>
  <c r="C66" i="1"/>
  <c r="C23" i="1"/>
  <c r="D23" i="1"/>
  <c r="C24" i="1"/>
  <c r="D24" i="1"/>
  <c r="C25" i="1"/>
  <c r="D25" i="1"/>
  <c r="D22" i="1"/>
  <c r="C22" i="1"/>
  <c r="C14" i="1"/>
  <c r="D14" i="1"/>
  <c r="C15" i="1"/>
  <c r="D15" i="1"/>
  <c r="C16" i="1"/>
  <c r="D16" i="1"/>
  <c r="C17" i="1"/>
  <c r="D17" i="1"/>
  <c r="C18" i="1"/>
  <c r="D18" i="1"/>
  <c r="C19" i="1"/>
  <c r="D19" i="1"/>
  <c r="D13" i="1"/>
  <c r="C13" i="1"/>
  <c r="C10" i="1"/>
  <c r="D10" i="1"/>
  <c r="C11" i="1"/>
  <c r="D11" i="1"/>
  <c r="C8" i="1"/>
  <c r="D8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F63" i="1"/>
  <c r="G63" i="1"/>
  <c r="H63" i="1"/>
  <c r="I63" i="1"/>
  <c r="J63" i="1"/>
  <c r="K63" i="1"/>
  <c r="L63" i="1"/>
  <c r="M63" i="1"/>
  <c r="N63" i="1"/>
  <c r="O63" i="1"/>
  <c r="P63" i="1"/>
  <c r="Q63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R66" i="1"/>
  <c r="G66" i="1"/>
  <c r="H66" i="1"/>
  <c r="I66" i="1"/>
  <c r="J66" i="1"/>
  <c r="K66" i="1"/>
  <c r="L66" i="1"/>
  <c r="M66" i="1"/>
  <c r="N66" i="1"/>
  <c r="O66" i="1"/>
  <c r="P66" i="1"/>
  <c r="Q66" i="1"/>
  <c r="F66" i="1"/>
  <c r="E66" i="1"/>
  <c r="E68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E53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E51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E46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E42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E36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E32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E26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E21" i="1"/>
  <c r="E12" i="1"/>
  <c r="D68" i="1" l="1"/>
  <c r="Q9" i="1"/>
  <c r="D63" i="1"/>
  <c r="D53" i="1"/>
  <c r="C63" i="1"/>
  <c r="C51" i="1"/>
  <c r="D51" i="1"/>
  <c r="D46" i="1"/>
  <c r="D42" i="1"/>
  <c r="D36" i="1"/>
  <c r="D26" i="1"/>
  <c r="D32" i="1"/>
  <c r="D21" i="1"/>
  <c r="D12" i="1"/>
  <c r="C68" i="1"/>
  <c r="C42" i="1"/>
  <c r="C32" i="1"/>
  <c r="C21" i="1"/>
  <c r="C12" i="1"/>
  <c r="C53" i="1"/>
  <c r="C46" i="1"/>
  <c r="C36" i="1"/>
  <c r="C26" i="1"/>
  <c r="I20" i="1"/>
  <c r="Q20" i="1"/>
  <c r="M20" i="1"/>
  <c r="H20" i="1"/>
  <c r="H9" i="1" s="1"/>
  <c r="P20" i="1"/>
  <c r="P9" i="1" s="1"/>
  <c r="L20" i="1"/>
  <c r="L9" i="1" s="1"/>
  <c r="O20" i="1"/>
  <c r="O9" i="1" s="1"/>
  <c r="C9" i="1" s="1"/>
  <c r="K20" i="1"/>
  <c r="G20" i="1"/>
  <c r="R20" i="1"/>
  <c r="R9" i="1" s="1"/>
  <c r="N20" i="1"/>
  <c r="N9" i="1" s="1"/>
  <c r="J20" i="1"/>
  <c r="J9" i="1" s="1"/>
  <c r="F20" i="1"/>
  <c r="E20" i="1"/>
  <c r="D9" i="1" l="1"/>
  <c r="D20" i="1"/>
  <c r="C20" i="1"/>
</calcChain>
</file>

<file path=xl/sharedStrings.xml><?xml version="1.0" encoding="utf-8"?>
<sst xmlns="http://schemas.openxmlformats.org/spreadsheetml/2006/main" count="142" uniqueCount="105">
  <si>
    <t>Данс</t>
  </si>
  <si>
    <t>Үзүүлэлт</t>
  </si>
  <si>
    <t>1.Эрүүл мэндийн газар</t>
  </si>
  <si>
    <t>2. Нэгдсэн эмнэлэг</t>
  </si>
  <si>
    <t>З.Бор-Өндөр ХНЭмнэлэг</t>
  </si>
  <si>
    <t>4.УАУТөв</t>
  </si>
  <si>
    <t>5.Зооноз</t>
  </si>
  <si>
    <t>6.Биндэр СДЭ /............/</t>
  </si>
  <si>
    <t>7. Бэрх  СДЭ /............/</t>
  </si>
  <si>
    <t>100180020001</t>
  </si>
  <si>
    <t>100180020006</t>
  </si>
  <si>
    <t>100180020003</t>
  </si>
  <si>
    <t>100180020005</t>
  </si>
  <si>
    <t>100181020001</t>
  </si>
  <si>
    <t>100182820001</t>
  </si>
  <si>
    <t>Төлөвлөгөө</t>
  </si>
  <si>
    <t>Гүйцэтгэл</t>
  </si>
  <si>
    <t>Мөнгөн хөрөнгийн эхний үлдэгдэл</t>
  </si>
  <si>
    <t>Мөнгөн хөрөнгийн эцсийн үлдэгдэл</t>
  </si>
  <si>
    <t>АВЛАГА</t>
  </si>
  <si>
    <t>ӨГЛӨГ</t>
  </si>
  <si>
    <t>НИЙТ ОРЛОГО</t>
  </si>
  <si>
    <t>Улсын төсвөөс санхүүжих</t>
  </si>
  <si>
    <t>ЭМДСангаас санхүүжих</t>
  </si>
  <si>
    <t>Үндсэн үйл ажиллагааны орлого</t>
  </si>
  <si>
    <t>Туслах үйл ажиллагааны орлого</t>
  </si>
  <si>
    <t>Даатгалын төлбөр /лист/</t>
  </si>
  <si>
    <t>НДЗ орлого</t>
  </si>
  <si>
    <t>Тендерийн орлого</t>
  </si>
  <si>
    <t>НИЙТ ЗАРЛАГА</t>
  </si>
  <si>
    <t>Цалин хөлс нэмэгдэл урамшуулал</t>
  </si>
  <si>
    <t>Үндсэн цалин</t>
  </si>
  <si>
    <t>Нэмэгдэл</t>
  </si>
  <si>
    <t>Унаа хоолны хөнгөлөлт</t>
  </si>
  <si>
    <t>Урамшуулал</t>
  </si>
  <si>
    <t>Ажил олгогчоос төлөх НДШ</t>
  </si>
  <si>
    <t>Тэтгэврийн даатгал</t>
  </si>
  <si>
    <t>Тэтгэмжийн даатгал</t>
  </si>
  <si>
    <t>ҮОМШӨ-ний даатгал</t>
  </si>
  <si>
    <t>Ажилгүйдлийн даатгал</t>
  </si>
  <si>
    <t>Эрүүл мэндийн даатгал</t>
  </si>
  <si>
    <t xml:space="preserve">Байр ашиглалттай холбоотой </t>
  </si>
  <si>
    <t>Гэрэл цахилгаан</t>
  </si>
  <si>
    <t>Түлш халаалт</t>
  </si>
  <si>
    <t>Цэвэр, бохир ус</t>
  </si>
  <si>
    <t>Хангамж, бараа материалын зардал</t>
  </si>
  <si>
    <t>Бичиг хэрэг</t>
  </si>
  <si>
    <t>Тээвэр шатахуун</t>
  </si>
  <si>
    <t>Шуудан холбоо интернет</t>
  </si>
  <si>
    <t>Хог хаягдал зайлуулах</t>
  </si>
  <si>
    <t>Бага үнэтэй түргэн элэгдэх зүйл</t>
  </si>
  <si>
    <t>Нормативт зардал</t>
  </si>
  <si>
    <t>Эм бэлдмэл, эмнэлгийн хэрэгсэл</t>
  </si>
  <si>
    <t>Хоол</t>
  </si>
  <si>
    <t>Нормын хувцас, зөөлөн эдлэл</t>
  </si>
  <si>
    <t>Эд хогшил, урсгал засвар</t>
  </si>
  <si>
    <t>Багаж хэрэгсэл</t>
  </si>
  <si>
    <t>Тавилга</t>
  </si>
  <si>
    <t>Хөдөлмөр хамгааллын хэрэгсэл</t>
  </si>
  <si>
    <t>Урсгал засвар</t>
  </si>
  <si>
    <t>Томилолт зочны зардал</t>
  </si>
  <si>
    <t>Дотоод албан томилолт</t>
  </si>
  <si>
    <t>Бусдаар гүйцэтгүүлэх ажил, үйлчилгээ</t>
  </si>
  <si>
    <t xml:space="preserve">Бусад нийтлэг хураамж </t>
  </si>
  <si>
    <t>Аудит баталгаажуулалт</t>
  </si>
  <si>
    <t>Даатгал</t>
  </si>
  <si>
    <t xml:space="preserve">Тээврийн хэрэгслийн татвар </t>
  </si>
  <si>
    <t>Тээврийн хэрэгслийн оношлогоо</t>
  </si>
  <si>
    <t>Мэдээлэл технологийн үйлчилгээ</t>
  </si>
  <si>
    <t>Газрын төлбөр</t>
  </si>
  <si>
    <t xml:space="preserve">Банк санхүүгийн төлбөр </t>
  </si>
  <si>
    <t>Улсын мэдээллийн маягт хэвлүүлэх</t>
  </si>
  <si>
    <t>Бараа үйлчилгээний бусад зардал</t>
  </si>
  <si>
    <t>Хичээл үйлдвэрлэлийн дадлага</t>
  </si>
  <si>
    <t>Төвлөрүүлэг шилжүүлэг</t>
  </si>
  <si>
    <t>Ажил олгогчоос олгох тэтгэмж</t>
  </si>
  <si>
    <t>Тэтгэвэрт гарахад олгох тэтгэмж</t>
  </si>
  <si>
    <t>Хөдөө орон нутагт тогтвор суурьшилтай</t>
  </si>
  <si>
    <t>Нэг удаагийн тэтгэмж</t>
  </si>
  <si>
    <t>АЖИЛЧДЫН ТОО</t>
  </si>
  <si>
    <t xml:space="preserve">Удирдах </t>
  </si>
  <si>
    <t>Гүйцэтгэх</t>
  </si>
  <si>
    <t>Үйлчлэх</t>
  </si>
  <si>
    <t>Тамга</t>
  </si>
  <si>
    <t>ЭРҮҮЛ МЭНДИЙН ГАЗРИЙН ДАРГА                                   ......................./      Ц. ГЭРЭЛМАА               /</t>
  </si>
  <si>
    <t>ЭРҮҮЛ МЭНДИЙН ГАЗРИЙН ЭДИЙН ЗАСАГЧ..............................           ../    Ч. БАТЦЭЦЭГ                /</t>
  </si>
  <si>
    <t>../../....он</t>
  </si>
  <si>
    <t>Байгууллагын дансны дугаар</t>
  </si>
  <si>
    <t>Хөтөлбөр</t>
  </si>
  <si>
    <t>Зориулалт</t>
  </si>
  <si>
    <t>эдийн засгийн ангилал</t>
  </si>
  <si>
    <t>Тухайн сарын эхний үлдэгдэл</t>
  </si>
  <si>
    <t xml:space="preserve"> Авлага Өглөг /өсөлт/+/бууралт/-/</t>
  </si>
  <si>
    <t>Тухайн сарын эцсийн үлдэгдэл</t>
  </si>
  <si>
    <t>Тайлбар</t>
  </si>
  <si>
    <t>1001800</t>
  </si>
  <si>
    <t>нийт</t>
  </si>
  <si>
    <t>100182720001</t>
  </si>
  <si>
    <t>20 орон тоотой боловч гүйцэтгэлээр 24 орон тоотой үйл ажиллагаа явуулж байгаа тул эхний 3 сарын байдлаар 5.1 сая төгрөгийг өглөг үүсээд байна.</t>
  </si>
  <si>
    <t>ЭРҮҮЛ МЭНДИЙН ГАЗРИЙН ДАРГА                                   ......................./      Ц. ГЭРЭЛМАА       /</t>
  </si>
  <si>
    <t>ЭРҮҮЛ МЭНДИЙН ГАЗРИЙН ЭДИЙН ЗАСАГЧ............................... ..../     Ч. БАТЦЭЦЭГ                          /</t>
  </si>
  <si>
    <t>ХЭНТИЙ АЙМГИЙН ӨР, АВЛАГЫН ӨӨРЧЛӨЛТ 2019.оны 04 сар</t>
  </si>
  <si>
    <t>ХЭНТИЙ .АЙМГИЙН ЭРҮҮЛ МЭНДИЙН БАЙГУУЛЛАГУУДЫН   04 -Р САРЫН ТӨСВИЙН ГҮЙЦЭТГЭЛИЙН МЭДЭЭ</t>
  </si>
  <si>
    <t>2019 .оны 05 р сарын 2-ны өдөр</t>
  </si>
  <si>
    <t>ЭМБ-уудын 04 сарын нэгтгэл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</si>
</sst>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₮_-;\-* #,##0.00_₮_-;_-* &quot;-&quot;??_₮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04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64" fontId="2" fillId="0" borderId="6" xfId="0" applyNumberFormat="1" applyFont="1" applyBorder="1"/>
    <xf numFmtId="43" fontId="2" fillId="0" borderId="6" xfId="1" applyFont="1" applyBorder="1"/>
    <xf numFmtId="43" fontId="2" fillId="0" borderId="0" xfId="1" applyFont="1"/>
    <xf numFmtId="43" fontId="2" fillId="2" borderId="6" xfId="1" applyFont="1" applyFill="1" applyBorder="1"/>
    <xf numFmtId="43" fontId="5" fillId="0" borderId="6" xfId="1" applyFont="1" applyBorder="1"/>
    <xf numFmtId="43" fontId="6" fillId="0" borderId="6" xfId="1" applyFont="1" applyBorder="1"/>
    <xf numFmtId="0" fontId="2" fillId="0" borderId="6" xfId="0" applyFont="1" applyBorder="1" applyAlignment="1"/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/>
    <xf numFmtId="164" fontId="2" fillId="0" borderId="0" xfId="0" applyNumberFormat="1" applyFont="1" applyBorder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3" fontId="2" fillId="0" borderId="0" xfId="0" applyNumberFormat="1" applyFont="1"/>
    <xf numFmtId="49" fontId="2" fillId="2" borderId="6" xfId="0" applyNumberFormat="1" applyFont="1" applyFill="1" applyBorder="1" applyAlignment="1">
      <alignment horizontal="center"/>
    </xf>
    <xf numFmtId="43" fontId="5" fillId="0" borderId="6" xfId="1" applyFont="1" applyBorder="1"/>
    <xf numFmtId="43" fontId="6" fillId="0" borderId="6" xfId="1" applyFont="1" applyBorder="1"/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9" fillId="0" borderId="0" xfId="0" applyNumberFormat="1" applyFont="1" applyAlignment="1">
      <alignment horizontal="right"/>
    </xf>
    <xf numFmtId="49" fontId="4" fillId="0" borderId="6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3" applyNumberFormat="1" applyFont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left"/>
    </xf>
    <xf numFmtId="2" fontId="2" fillId="0" borderId="6" xfId="0" applyNumberFormat="1" applyFont="1" applyBorder="1"/>
    <xf numFmtId="164" fontId="5" fillId="0" borderId="6" xfId="1" applyNumberFormat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164" fontId="5" fillId="0" borderId="24" xfId="1" applyNumberFormat="1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Alignment="1"/>
    <xf numFmtId="164" fontId="2" fillId="0" borderId="6" xfId="0" applyNumberFormat="1" applyFont="1" applyBorder="1"/>
    <xf numFmtId="43" fontId="2" fillId="0" borderId="6" xfId="1" applyFont="1" applyBorder="1"/>
    <xf numFmtId="43" fontId="2" fillId="2" borderId="6" xfId="1" applyFont="1" applyFill="1" applyBorder="1"/>
    <xf numFmtId="43" fontId="5" fillId="0" borderId="6" xfId="1" applyFont="1" applyBorder="1"/>
    <xf numFmtId="164" fontId="2" fillId="0" borderId="6" xfId="0" applyNumberFormat="1" applyFont="1" applyBorder="1"/>
    <xf numFmtId="164" fontId="5" fillId="0" borderId="14" xfId="1" applyNumberFormat="1" applyFont="1" applyBorder="1" applyAlignment="1">
      <alignment horizontal="center"/>
    </xf>
    <xf numFmtId="2" fontId="2" fillId="0" borderId="6" xfId="0" applyNumberFormat="1" applyFont="1" applyBorder="1"/>
    <xf numFmtId="164" fontId="5" fillId="0" borderId="24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6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49" fontId="10" fillId="0" borderId="5" xfId="0" applyNumberFormat="1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5" fillId="0" borderId="13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9" xfId="2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164" fontId="0" fillId="0" borderId="0" xfId="0" applyNumberFormat="1"/>
    <xf numFmtId="43" fontId="0" fillId="0" borderId="0" xfId="0" applyNumberFormat="1"/>
    <xf numFmtId="164" fontId="2" fillId="0" borderId="6" xfId="0" applyNumberFormat="1" applyFont="1" applyFill="1" applyBorder="1"/>
    <xf numFmtId="0" fontId="0" fillId="0" borderId="0" xfId="0" applyFill="1"/>
    <xf numFmtId="0" fontId="3" fillId="0" borderId="6" xfId="0" applyFont="1" applyFill="1" applyBorder="1"/>
    <xf numFmtId="43" fontId="3" fillId="0" borderId="6" xfId="1" applyFont="1" applyFill="1" applyBorder="1"/>
    <xf numFmtId="43" fontId="3" fillId="0" borderId="0" xfId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164" fontId="2" fillId="3" borderId="6" xfId="0" applyNumberFormat="1" applyFont="1" applyFill="1" applyBorder="1"/>
    <xf numFmtId="43" fontId="4" fillId="3" borderId="6" xfId="1" applyFont="1" applyFill="1" applyBorder="1"/>
    <xf numFmtId="43" fontId="2" fillId="3" borderId="0" xfId="1" applyFont="1" applyFill="1"/>
    <xf numFmtId="0" fontId="0" fillId="3" borderId="0" xfId="0" applyFill="1"/>
    <xf numFmtId="0" fontId="2" fillId="4" borderId="6" xfId="0" applyFont="1" applyFill="1" applyBorder="1" applyAlignment="1">
      <alignment horizontal="center" vertical="center"/>
    </xf>
    <xf numFmtId="0" fontId="4" fillId="4" borderId="6" xfId="0" applyFont="1" applyFill="1" applyBorder="1"/>
    <xf numFmtId="164" fontId="2" fillId="4" borderId="6" xfId="0" applyNumberFormat="1" applyFont="1" applyFill="1" applyBorder="1"/>
    <xf numFmtId="43" fontId="4" fillId="4" borderId="6" xfId="1" applyFont="1" applyFill="1" applyBorder="1"/>
    <xf numFmtId="43" fontId="2" fillId="4" borderId="0" xfId="1" applyFont="1" applyFill="1"/>
    <xf numFmtId="0" fontId="0" fillId="4" borderId="0" xfId="0" applyFill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164" fontId="2" fillId="5" borderId="6" xfId="0" applyNumberFormat="1" applyFont="1" applyFill="1" applyBorder="1"/>
    <xf numFmtId="43" fontId="3" fillId="5" borderId="6" xfId="1" applyFont="1" applyFill="1" applyBorder="1"/>
    <xf numFmtId="43" fontId="3" fillId="5" borderId="0" xfId="1" applyFont="1" applyFill="1"/>
    <xf numFmtId="0" fontId="0" fillId="5" borderId="0" xfId="0" applyFill="1"/>
    <xf numFmtId="43" fontId="2" fillId="5" borderId="0" xfId="1" applyFont="1" applyFill="1"/>
    <xf numFmtId="0" fontId="2" fillId="5" borderId="6" xfId="0" applyFont="1" applyFill="1" applyBorder="1"/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workbookViewId="0">
      <selection activeCell="J15" sqref="J15"/>
    </sheetView>
  </sheetViews>
  <sheetFormatPr defaultRowHeight="15" x14ac:dyDescent="0.25"/>
  <cols>
    <col min="2" max="2" width="26" customWidth="1"/>
    <col min="3" max="4" width="17" customWidth="1"/>
    <col min="5" max="12" width="16.140625" customWidth="1"/>
    <col min="13" max="18" width="15.140625" customWidth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2"/>
      <c r="B2" s="2"/>
      <c r="C2" s="2"/>
      <c r="D2" s="2"/>
      <c r="E2" s="4" t="s">
        <v>102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2"/>
      <c r="B4" s="3" t="s">
        <v>103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64" t="s">
        <v>0</v>
      </c>
      <c r="B5" s="64" t="s">
        <v>1</v>
      </c>
      <c r="C5" s="97" t="s">
        <v>104</v>
      </c>
      <c r="D5" s="98"/>
      <c r="E5" s="68" t="s">
        <v>2</v>
      </c>
      <c r="F5" s="69"/>
      <c r="G5" s="68" t="s">
        <v>3</v>
      </c>
      <c r="H5" s="69"/>
      <c r="I5" s="68" t="s">
        <v>4</v>
      </c>
      <c r="J5" s="69"/>
      <c r="K5" s="67" t="s">
        <v>5</v>
      </c>
      <c r="L5" s="67"/>
      <c r="M5" s="67" t="s">
        <v>6</v>
      </c>
      <c r="N5" s="67"/>
      <c r="O5" s="67" t="s">
        <v>7</v>
      </c>
      <c r="P5" s="67"/>
      <c r="Q5" s="67" t="s">
        <v>8</v>
      </c>
      <c r="R5" s="6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65"/>
      <c r="B6" s="65"/>
      <c r="C6" s="99"/>
      <c r="D6" s="100"/>
      <c r="E6" s="121" t="s">
        <v>9</v>
      </c>
      <c r="F6" s="122"/>
      <c r="G6" s="121" t="s">
        <v>10</v>
      </c>
      <c r="H6" s="122"/>
      <c r="I6" s="121" t="s">
        <v>97</v>
      </c>
      <c r="J6" s="122"/>
      <c r="K6" s="123" t="s">
        <v>11</v>
      </c>
      <c r="L6" s="123"/>
      <c r="M6" s="121" t="s">
        <v>12</v>
      </c>
      <c r="N6" s="122"/>
      <c r="O6" s="121" t="s">
        <v>13</v>
      </c>
      <c r="P6" s="122"/>
      <c r="Q6" s="121" t="s">
        <v>14</v>
      </c>
      <c r="R6" s="122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2"/>
    </row>
    <row r="7" spans="1:31" x14ac:dyDescent="0.25">
      <c r="A7" s="6"/>
      <c r="B7" s="6"/>
      <c r="C7" s="6"/>
      <c r="D7" s="6"/>
      <c r="E7" s="7" t="s">
        <v>15</v>
      </c>
      <c r="F7" s="7" t="s">
        <v>16</v>
      </c>
      <c r="G7" s="7" t="s">
        <v>15</v>
      </c>
      <c r="H7" s="7" t="s">
        <v>16</v>
      </c>
      <c r="I7" s="7" t="s">
        <v>15</v>
      </c>
      <c r="J7" s="7" t="s">
        <v>16</v>
      </c>
      <c r="K7" s="24" t="s">
        <v>15</v>
      </c>
      <c r="L7" s="7" t="s">
        <v>16</v>
      </c>
      <c r="M7" s="8" t="s">
        <v>15</v>
      </c>
      <c r="N7" s="7" t="s">
        <v>16</v>
      </c>
      <c r="O7" s="7" t="s">
        <v>15</v>
      </c>
      <c r="P7" s="24" t="s">
        <v>16</v>
      </c>
      <c r="Q7" s="7" t="s">
        <v>15</v>
      </c>
      <c r="R7" s="7" t="s">
        <v>16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2"/>
    </row>
    <row r="8" spans="1:31" x14ac:dyDescent="0.25">
      <c r="A8" s="9"/>
      <c r="B8" s="10" t="s">
        <v>17</v>
      </c>
      <c r="C8" s="57">
        <f>E8+G8+I8+K8+M8+O8+Q8</f>
        <v>0</v>
      </c>
      <c r="D8" s="57">
        <f>F8+H8+J8+L8+N8+P8+R8</f>
        <v>0</v>
      </c>
      <c r="E8" s="12"/>
      <c r="F8" s="12"/>
      <c r="G8" s="12"/>
      <c r="H8" s="12"/>
      <c r="I8" s="12"/>
      <c r="J8" s="12"/>
      <c r="K8" s="14"/>
      <c r="L8" s="12"/>
      <c r="M8" s="12"/>
      <c r="N8" s="12"/>
      <c r="O8" s="12"/>
      <c r="P8" s="14"/>
      <c r="Q8" s="12"/>
      <c r="R8" s="1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x14ac:dyDescent="0.25">
      <c r="A9" s="9"/>
      <c r="B9" s="10" t="s">
        <v>18</v>
      </c>
      <c r="C9" s="53">
        <f>E9+G9+I9+K9+M9+O9+Q9</f>
        <v>312000</v>
      </c>
      <c r="D9" s="57">
        <f>F9+H9+J9+L9+N9+P9+R9</f>
        <v>296398942.86000007</v>
      </c>
      <c r="E9" s="12">
        <v>0</v>
      </c>
      <c r="F9" s="12">
        <f>F12-F20</f>
        <v>11895361</v>
      </c>
      <c r="G9" s="54">
        <f t="shared" ref="G9:R9" si="0">G12-G20</f>
        <v>0</v>
      </c>
      <c r="H9" s="54">
        <f t="shared" si="0"/>
        <v>173132831.48000002</v>
      </c>
      <c r="I9" s="54">
        <f t="shared" si="0"/>
        <v>312000</v>
      </c>
      <c r="J9" s="54">
        <f t="shared" si="0"/>
        <v>61342385.300000012</v>
      </c>
      <c r="K9" s="54">
        <f t="shared" si="0"/>
        <v>0</v>
      </c>
      <c r="L9" s="54">
        <f t="shared" si="0"/>
        <v>9485889.3000000119</v>
      </c>
      <c r="M9" s="54">
        <f t="shared" si="0"/>
        <v>0</v>
      </c>
      <c r="N9" s="54">
        <f t="shared" si="0"/>
        <v>20691957</v>
      </c>
      <c r="O9" s="54">
        <f t="shared" si="0"/>
        <v>0</v>
      </c>
      <c r="P9" s="54">
        <f t="shared" si="0"/>
        <v>11639692.610000014</v>
      </c>
      <c r="Q9" s="54">
        <f t="shared" si="0"/>
        <v>0</v>
      </c>
      <c r="R9" s="54">
        <f t="shared" si="0"/>
        <v>8210826.1700000167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9"/>
      <c r="B10" s="10" t="s">
        <v>19</v>
      </c>
      <c r="C10" s="57">
        <f t="shared" ref="C10:C11" si="1">E10+G10+I10+K10+M10+O10+Q10</f>
        <v>0</v>
      </c>
      <c r="D10" s="57">
        <f t="shared" ref="D10:D11" si="2">F10+H10+J10+L10+N10+P10+R10</f>
        <v>0</v>
      </c>
      <c r="E10" s="12"/>
      <c r="F10" s="12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9"/>
      <c r="B11" s="10" t="s">
        <v>20</v>
      </c>
      <c r="C11" s="57">
        <f t="shared" si="1"/>
        <v>0</v>
      </c>
      <c r="D11" s="57">
        <f t="shared" si="2"/>
        <v>124187194</v>
      </c>
      <c r="E11" s="12"/>
      <c r="F11" s="12"/>
      <c r="G11" s="54"/>
      <c r="H11" s="54">
        <v>102230512</v>
      </c>
      <c r="I11" s="54"/>
      <c r="J11" s="54">
        <v>8606830</v>
      </c>
      <c r="K11" s="54"/>
      <c r="L11" s="54">
        <v>5180000</v>
      </c>
      <c r="M11" s="54"/>
      <c r="N11" s="54"/>
      <c r="O11" s="54"/>
      <c r="P11" s="54"/>
      <c r="Q11" s="54"/>
      <c r="R11" s="54">
        <v>8169852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s="106" customFormat="1" x14ac:dyDescent="0.25">
      <c r="A12" s="101"/>
      <c r="B12" s="102" t="s">
        <v>21</v>
      </c>
      <c r="C12" s="103">
        <f>E12+G12+I12+K12+M12+O12+Q12</f>
        <v>3968855500</v>
      </c>
      <c r="D12" s="103">
        <f>F12+H12+J12+L12+N12+P12+R12</f>
        <v>3863228681.3000002</v>
      </c>
      <c r="E12" s="104">
        <f>E13+E14+E15+E16+E17+E18+E19</f>
        <v>451034100</v>
      </c>
      <c r="F12" s="104">
        <f t="shared" ref="F12:R12" si="3">F13+F14+F15+F16+F17+F18+F19</f>
        <v>189247300</v>
      </c>
      <c r="G12" s="104">
        <f t="shared" si="3"/>
        <v>2394522500</v>
      </c>
      <c r="H12" s="104">
        <f t="shared" si="3"/>
        <v>2519480287</v>
      </c>
      <c r="I12" s="104">
        <f t="shared" si="3"/>
        <v>425160900</v>
      </c>
      <c r="J12" s="104">
        <f t="shared" si="3"/>
        <v>450722147</v>
      </c>
      <c r="K12" s="104">
        <f t="shared" si="3"/>
        <v>146978500</v>
      </c>
      <c r="L12" s="104">
        <f t="shared" si="3"/>
        <v>148794338.30000001</v>
      </c>
      <c r="M12" s="104">
        <f t="shared" si="3"/>
        <v>146514800</v>
      </c>
      <c r="N12" s="104">
        <f t="shared" si="3"/>
        <v>146526010</v>
      </c>
      <c r="O12" s="104">
        <f t="shared" si="3"/>
        <v>180547700</v>
      </c>
      <c r="P12" s="104">
        <f t="shared" si="3"/>
        <v>182853599</v>
      </c>
      <c r="Q12" s="104">
        <f t="shared" si="3"/>
        <v>224097000</v>
      </c>
      <c r="R12" s="104">
        <f t="shared" si="3"/>
        <v>225605000</v>
      </c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</row>
    <row r="13" spans="1:31" x14ac:dyDescent="0.25">
      <c r="A13" s="9">
        <v>310001</v>
      </c>
      <c r="B13" s="10" t="s">
        <v>22</v>
      </c>
      <c r="C13" s="57">
        <f t="shared" ref="C13" si="4">E13+G13+I13+K13+M13+O13+Q13</f>
        <v>2869620700</v>
      </c>
      <c r="D13" s="57">
        <f t="shared" ref="D13" si="5">F13+H13+J13+L13+N13+P13+R13</f>
        <v>2607833900</v>
      </c>
      <c r="E13" s="15">
        <v>451034100</v>
      </c>
      <c r="F13" s="25">
        <v>189247300</v>
      </c>
      <c r="G13" s="56">
        <v>1548473700</v>
      </c>
      <c r="H13" s="56">
        <v>1548473700</v>
      </c>
      <c r="I13" s="56">
        <v>259411700</v>
      </c>
      <c r="J13" s="56">
        <v>259411700</v>
      </c>
      <c r="K13" s="56">
        <v>77604900</v>
      </c>
      <c r="L13" s="56">
        <v>77604900</v>
      </c>
      <c r="M13" s="56">
        <v>145848000</v>
      </c>
      <c r="N13" s="56">
        <v>145848000</v>
      </c>
      <c r="O13" s="56">
        <v>171768500</v>
      </c>
      <c r="P13" s="56">
        <v>171768500</v>
      </c>
      <c r="Q13" s="56">
        <v>215479800</v>
      </c>
      <c r="R13" s="56">
        <v>215479800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9">
        <v>330002</v>
      </c>
      <c r="B14" s="10" t="s">
        <v>23</v>
      </c>
      <c r="C14" s="57">
        <f t="shared" ref="C14:C19" si="6">E14+G14+I14+K14+M14+O14+Q14</f>
        <v>1069775600</v>
      </c>
      <c r="D14" s="57">
        <f t="shared" ref="D14:D19" si="7">F14+H14+J14+L14+N14+P14+R14</f>
        <v>1218530787</v>
      </c>
      <c r="E14" s="15"/>
      <c r="F14" s="25"/>
      <c r="G14" s="25">
        <v>823204000</v>
      </c>
      <c r="H14" s="25">
        <v>939738087</v>
      </c>
      <c r="I14" s="25">
        <v>160872000</v>
      </c>
      <c r="J14" s="25">
        <v>189024600</v>
      </c>
      <c r="K14" s="25">
        <v>68640000</v>
      </c>
      <c r="L14" s="25">
        <v>69723100</v>
      </c>
      <c r="M14" s="25"/>
      <c r="N14" s="25"/>
      <c r="O14" s="25">
        <v>8442400</v>
      </c>
      <c r="P14" s="25">
        <v>9919800</v>
      </c>
      <c r="Q14" s="25">
        <v>8617200</v>
      </c>
      <c r="R14" s="25">
        <v>10125200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9">
        <v>350001</v>
      </c>
      <c r="B15" s="10" t="s">
        <v>24</v>
      </c>
      <c r="C15" s="57">
        <f t="shared" si="6"/>
        <v>28725600</v>
      </c>
      <c r="D15" s="57">
        <f t="shared" si="7"/>
        <v>34082457</v>
      </c>
      <c r="E15" s="15"/>
      <c r="F15" s="25"/>
      <c r="G15" s="25">
        <v>22178000</v>
      </c>
      <c r="H15" s="25">
        <v>28786500</v>
      </c>
      <c r="I15" s="25">
        <v>4877200</v>
      </c>
      <c r="J15" s="25">
        <v>2285847</v>
      </c>
      <c r="K15" s="25">
        <v>666800</v>
      </c>
      <c r="L15" s="25">
        <v>1322100</v>
      </c>
      <c r="M15" s="25">
        <v>666800</v>
      </c>
      <c r="N15" s="25">
        <v>678010</v>
      </c>
      <c r="O15" s="25">
        <v>336800</v>
      </c>
      <c r="P15" s="25">
        <v>1010000</v>
      </c>
      <c r="Q15" s="25"/>
      <c r="R15" s="2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9">
        <v>350002</v>
      </c>
      <c r="B16" s="10" t="s">
        <v>25</v>
      </c>
      <c r="C16" s="57">
        <f t="shared" si="6"/>
        <v>733600</v>
      </c>
      <c r="D16" s="57">
        <f t="shared" si="7"/>
        <v>2626238.2999999998</v>
      </c>
      <c r="E16" s="15"/>
      <c r="F16" s="25"/>
      <c r="G16" s="25">
        <v>666800</v>
      </c>
      <c r="H16" s="25">
        <v>2482000</v>
      </c>
      <c r="I16" s="25"/>
      <c r="J16" s="25"/>
      <c r="K16" s="25">
        <v>66800</v>
      </c>
      <c r="L16" s="25">
        <v>144238.29999999999</v>
      </c>
      <c r="M16" s="25"/>
      <c r="N16" s="25"/>
      <c r="O16" s="25"/>
      <c r="P16" s="25"/>
      <c r="Q16" s="25"/>
      <c r="R16" s="2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9">
        <v>300002</v>
      </c>
      <c r="B17" s="10" t="s">
        <v>26</v>
      </c>
      <c r="C17" s="57">
        <f t="shared" si="6"/>
        <v>0</v>
      </c>
      <c r="D17" s="57">
        <f t="shared" si="7"/>
        <v>155299</v>
      </c>
      <c r="E17" s="1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>
        <v>155299</v>
      </c>
      <c r="Q17" s="25"/>
      <c r="R17" s="2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9">
        <v>300001</v>
      </c>
      <c r="B18" s="10" t="s">
        <v>27</v>
      </c>
      <c r="C18" s="57">
        <f t="shared" si="6"/>
        <v>0</v>
      </c>
      <c r="D18" s="57">
        <f t="shared" si="7"/>
        <v>0</v>
      </c>
      <c r="E18" s="1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9">
        <v>300004</v>
      </c>
      <c r="B19" s="10" t="s">
        <v>28</v>
      </c>
      <c r="C19" s="57">
        <f t="shared" si="6"/>
        <v>0</v>
      </c>
      <c r="D19" s="57">
        <f t="shared" si="7"/>
        <v>0</v>
      </c>
      <c r="E19" s="1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12" customFormat="1" x14ac:dyDescent="0.25">
      <c r="A20" s="107"/>
      <c r="B20" s="108" t="s">
        <v>29</v>
      </c>
      <c r="C20" s="109">
        <f>E20+G20+I20+K20+M20+O20+Q20</f>
        <v>3968543500</v>
      </c>
      <c r="D20" s="109">
        <f>F20+H20+J20+L20+N20+P20+R20</f>
        <v>3566829738.4399996</v>
      </c>
      <c r="E20" s="110">
        <f>E21+E26+E32+E36+E42+E46+E51+E53+E63+E66+E68</f>
        <v>451034100</v>
      </c>
      <c r="F20" s="110">
        <f t="shared" ref="F20:R20" si="8">F21+F26+F32+F36+F42+F46+F51+F53+F63+F66+F68</f>
        <v>177351939</v>
      </c>
      <c r="G20" s="110">
        <f t="shared" si="8"/>
        <v>2394522500</v>
      </c>
      <c r="H20" s="110">
        <f t="shared" si="8"/>
        <v>2346347455.52</v>
      </c>
      <c r="I20" s="110">
        <f t="shared" si="8"/>
        <v>424848900</v>
      </c>
      <c r="J20" s="110">
        <f t="shared" si="8"/>
        <v>389379761.69999999</v>
      </c>
      <c r="K20" s="110">
        <f t="shared" si="8"/>
        <v>146978500</v>
      </c>
      <c r="L20" s="110">
        <f t="shared" si="8"/>
        <v>139308449</v>
      </c>
      <c r="M20" s="110">
        <f t="shared" si="8"/>
        <v>146514800</v>
      </c>
      <c r="N20" s="110">
        <f t="shared" si="8"/>
        <v>125834053</v>
      </c>
      <c r="O20" s="110">
        <f t="shared" si="8"/>
        <v>180547700</v>
      </c>
      <c r="P20" s="110">
        <f t="shared" si="8"/>
        <v>171213906.38999999</v>
      </c>
      <c r="Q20" s="110">
        <f t="shared" si="8"/>
        <v>224097000</v>
      </c>
      <c r="R20" s="110">
        <f t="shared" si="8"/>
        <v>217394173.82999998</v>
      </c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</row>
    <row r="21" spans="1:31" s="118" customFormat="1" x14ac:dyDescent="0.25">
      <c r="A21" s="113">
        <v>2101</v>
      </c>
      <c r="B21" s="114" t="s">
        <v>30</v>
      </c>
      <c r="C21" s="115">
        <f>E21+G21+I21+K21+M21+O21+Q21</f>
        <v>2215996200</v>
      </c>
      <c r="D21" s="115">
        <f>F21+H21+J21+L21+N21+P21+R21</f>
        <v>2187268596.8999996</v>
      </c>
      <c r="E21" s="116">
        <f>E22+E23+E24+E25</f>
        <v>128816000</v>
      </c>
      <c r="F21" s="116">
        <f t="shared" ref="F21:R21" si="9">F22+F23+F24+F25</f>
        <v>122696292</v>
      </c>
      <c r="G21" s="116">
        <f t="shared" si="9"/>
        <v>1383664000</v>
      </c>
      <c r="H21" s="116">
        <f t="shared" si="9"/>
        <v>1383176035.8</v>
      </c>
      <c r="I21" s="116">
        <f t="shared" si="9"/>
        <v>272857000</v>
      </c>
      <c r="J21" s="116">
        <f t="shared" si="9"/>
        <v>261508211.09999999</v>
      </c>
      <c r="K21" s="116">
        <f t="shared" si="9"/>
        <v>75754100</v>
      </c>
      <c r="L21" s="116">
        <f t="shared" si="9"/>
        <v>75754100</v>
      </c>
      <c r="M21" s="116">
        <f t="shared" si="9"/>
        <v>100528700</v>
      </c>
      <c r="N21" s="116">
        <f t="shared" si="9"/>
        <v>93490352</v>
      </c>
      <c r="O21" s="116">
        <f t="shared" si="9"/>
        <v>131508000</v>
      </c>
      <c r="P21" s="116">
        <f t="shared" si="9"/>
        <v>130699830</v>
      </c>
      <c r="Q21" s="116">
        <f t="shared" si="9"/>
        <v>122868400</v>
      </c>
      <c r="R21" s="116">
        <f t="shared" si="9"/>
        <v>119943776</v>
      </c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</row>
    <row r="22" spans="1:31" x14ac:dyDescent="0.25">
      <c r="A22" s="10">
        <v>210101</v>
      </c>
      <c r="B22" s="17" t="s">
        <v>31</v>
      </c>
      <c r="C22" s="57">
        <f t="shared" ref="C22" si="10">E22+G22+I22+K22+M22+O22+Q22</f>
        <v>1365401800</v>
      </c>
      <c r="D22" s="57">
        <f t="shared" ref="D22" si="11">F22+H22+J22+L22+N22+P22+R22</f>
        <v>1359647011.5</v>
      </c>
      <c r="E22" s="12">
        <v>93338000</v>
      </c>
      <c r="F22" s="54">
        <v>98118498</v>
      </c>
      <c r="G22" s="54">
        <v>820352000</v>
      </c>
      <c r="H22" s="54">
        <v>819864035.79999995</v>
      </c>
      <c r="I22" s="54">
        <v>165032000</v>
      </c>
      <c r="J22" s="54">
        <v>162104157.69999999</v>
      </c>
      <c r="K22" s="54">
        <v>51737000</v>
      </c>
      <c r="L22" s="54">
        <v>51737000</v>
      </c>
      <c r="M22" s="54">
        <v>71170000</v>
      </c>
      <c r="N22" s="54">
        <v>64237690</v>
      </c>
      <c r="O22" s="54">
        <v>84720000</v>
      </c>
      <c r="P22" s="54">
        <v>84532830</v>
      </c>
      <c r="Q22" s="54">
        <v>79052800</v>
      </c>
      <c r="R22" s="54">
        <v>79052800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0">
        <v>210102</v>
      </c>
      <c r="B23" s="17" t="s">
        <v>32</v>
      </c>
      <c r="C23" s="57">
        <f t="shared" ref="C23:C25" si="12">E23+G23+I23+K23+M23+O23+Q23</f>
        <v>634693000</v>
      </c>
      <c r="D23" s="57">
        <f t="shared" ref="D23:D25" si="13">F23+H23+J23+L23+N23+P23+R23</f>
        <v>633295873.39999998</v>
      </c>
      <c r="E23" s="54">
        <v>15002800</v>
      </c>
      <c r="F23" s="54">
        <v>14486794</v>
      </c>
      <c r="G23" s="54">
        <v>430176000</v>
      </c>
      <c r="H23" s="54">
        <v>430176000</v>
      </c>
      <c r="I23" s="54">
        <v>82512000</v>
      </c>
      <c r="J23" s="54">
        <v>82372679.400000006</v>
      </c>
      <c r="K23" s="54">
        <v>15517100</v>
      </c>
      <c r="L23" s="54">
        <v>15517100</v>
      </c>
      <c r="M23" s="54">
        <v>17784500</v>
      </c>
      <c r="N23" s="54">
        <v>17678462</v>
      </c>
      <c r="O23" s="54">
        <v>38124000</v>
      </c>
      <c r="P23" s="54">
        <v>38124000</v>
      </c>
      <c r="Q23" s="54">
        <v>35576600</v>
      </c>
      <c r="R23" s="54">
        <v>34940838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0">
        <v>210103</v>
      </c>
      <c r="B24" s="17" t="s">
        <v>33</v>
      </c>
      <c r="C24" s="57">
        <f t="shared" si="12"/>
        <v>113498400</v>
      </c>
      <c r="D24" s="57">
        <f t="shared" si="13"/>
        <v>101086366</v>
      </c>
      <c r="E24" s="54">
        <v>13475200</v>
      </c>
      <c r="F24" s="54">
        <v>10091000</v>
      </c>
      <c r="G24" s="54">
        <v>71610000</v>
      </c>
      <c r="H24" s="54">
        <v>71610000</v>
      </c>
      <c r="I24" s="54">
        <v>12936000</v>
      </c>
      <c r="J24" s="54">
        <v>6261666</v>
      </c>
      <c r="K24" s="54">
        <v>4620000</v>
      </c>
      <c r="L24" s="54">
        <v>4620000</v>
      </c>
      <c r="M24" s="54">
        <v>6237200</v>
      </c>
      <c r="N24" s="54">
        <v>6237200</v>
      </c>
      <c r="O24" s="54">
        <v>2310000</v>
      </c>
      <c r="P24" s="54">
        <v>1689000</v>
      </c>
      <c r="Q24" s="54">
        <v>2310000</v>
      </c>
      <c r="R24" s="54">
        <v>577500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0">
        <v>210104</v>
      </c>
      <c r="B25" s="17" t="s">
        <v>34</v>
      </c>
      <c r="C25" s="57">
        <f t="shared" si="12"/>
        <v>102403000</v>
      </c>
      <c r="D25" s="57">
        <f t="shared" si="13"/>
        <v>93239346</v>
      </c>
      <c r="E25" s="54">
        <v>7000000</v>
      </c>
      <c r="F25" s="54">
        <v>0</v>
      </c>
      <c r="G25" s="54">
        <v>61526000</v>
      </c>
      <c r="H25" s="54">
        <v>61526000</v>
      </c>
      <c r="I25" s="54">
        <v>12377000</v>
      </c>
      <c r="J25" s="54">
        <v>10769708</v>
      </c>
      <c r="K25" s="54">
        <v>3880000</v>
      </c>
      <c r="L25" s="54">
        <v>3880000</v>
      </c>
      <c r="M25" s="54">
        <v>5337000</v>
      </c>
      <c r="N25" s="54">
        <v>5337000</v>
      </c>
      <c r="O25" s="54">
        <v>6354000</v>
      </c>
      <c r="P25" s="54">
        <v>6354000</v>
      </c>
      <c r="Q25" s="54">
        <v>5929000</v>
      </c>
      <c r="R25" s="54">
        <v>5372638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18" customFormat="1" x14ac:dyDescent="0.25">
      <c r="A26" s="113">
        <v>2102</v>
      </c>
      <c r="B26" s="114" t="s">
        <v>35</v>
      </c>
      <c r="C26" s="115">
        <f>E26+G26+I26+K26+M26+O26+Q26</f>
        <v>278024700</v>
      </c>
      <c r="D26" s="115">
        <f>F26+H26+J26+L26+N26+P26+R26</f>
        <v>269496017.93000001</v>
      </c>
      <c r="E26" s="116">
        <f>E27+E28+E29+E30+E31</f>
        <v>16101800</v>
      </c>
      <c r="F26" s="116">
        <f t="shared" ref="F26:R26" si="14">F27+F28+F29+F30+F31</f>
        <v>14974500</v>
      </c>
      <c r="G26" s="116">
        <f t="shared" si="14"/>
        <v>172958000</v>
      </c>
      <c r="H26" s="116">
        <f t="shared" si="14"/>
        <v>172958000</v>
      </c>
      <c r="I26" s="116">
        <f t="shared" si="14"/>
        <v>34127100</v>
      </c>
      <c r="J26" s="116">
        <f t="shared" si="14"/>
        <v>29976597.300000001</v>
      </c>
      <c r="K26" s="116">
        <f t="shared" si="14"/>
        <v>9469200</v>
      </c>
      <c r="L26" s="116">
        <f t="shared" si="14"/>
        <v>9469200</v>
      </c>
      <c r="M26" s="116">
        <f t="shared" si="14"/>
        <v>13571500</v>
      </c>
      <c r="N26" s="116">
        <f t="shared" si="14"/>
        <v>11948342</v>
      </c>
      <c r="O26" s="116">
        <f t="shared" si="14"/>
        <v>16438500</v>
      </c>
      <c r="P26" s="116">
        <f t="shared" si="14"/>
        <v>15876597</v>
      </c>
      <c r="Q26" s="116">
        <f t="shared" si="14"/>
        <v>15358600</v>
      </c>
      <c r="R26" s="116">
        <f t="shared" si="14"/>
        <v>14292781.630000001</v>
      </c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</row>
    <row r="27" spans="1:31" x14ac:dyDescent="0.25">
      <c r="A27" s="10">
        <v>210201</v>
      </c>
      <c r="B27" s="10" t="s">
        <v>36</v>
      </c>
      <c r="C27" s="57">
        <f t="shared" ref="C27" si="15">E27+G27+I27+K27+M27+O27+Q27</f>
        <v>188359700</v>
      </c>
      <c r="D27" s="57">
        <f t="shared" ref="D27" si="16">F27+H27+J27+L27+N27+P27+R27</f>
        <v>187350132.63</v>
      </c>
      <c r="E27" s="12">
        <v>10949400</v>
      </c>
      <c r="F27" s="12">
        <v>14974500</v>
      </c>
      <c r="G27" s="54">
        <v>117611400</v>
      </c>
      <c r="H27" s="54">
        <v>117611400</v>
      </c>
      <c r="I27" s="54">
        <v>23192800</v>
      </c>
      <c r="J27" s="54">
        <v>23192800</v>
      </c>
      <c r="K27" s="54">
        <v>6439100</v>
      </c>
      <c r="L27" s="54">
        <v>1973700</v>
      </c>
      <c r="M27" s="54">
        <v>8545000</v>
      </c>
      <c r="N27" s="54">
        <v>8700805</v>
      </c>
      <c r="O27" s="54">
        <v>11178200</v>
      </c>
      <c r="P27" s="54">
        <v>11104403</v>
      </c>
      <c r="Q27" s="54">
        <v>10443800</v>
      </c>
      <c r="R27" s="54">
        <v>9792524.6300000008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0">
        <v>210202</v>
      </c>
      <c r="B28" s="10" t="s">
        <v>37</v>
      </c>
      <c r="C28" s="57">
        <f t="shared" ref="C28:C31" si="17">E28+G28+I28+K28+M28+O28+Q28</f>
        <v>22179700</v>
      </c>
      <c r="D28" s="57">
        <f t="shared" ref="D28:D31" si="18">F28+H28+J28+L28+N28+P28+R28</f>
        <v>22390947</v>
      </c>
      <c r="E28" s="54">
        <v>1288000</v>
      </c>
      <c r="F28" s="54">
        <v>0</v>
      </c>
      <c r="G28" s="54">
        <v>13836600</v>
      </c>
      <c r="H28" s="54">
        <v>13836600</v>
      </c>
      <c r="I28" s="54">
        <v>2748600</v>
      </c>
      <c r="J28" s="54">
        <v>566600</v>
      </c>
      <c r="K28" s="54">
        <v>757500</v>
      </c>
      <c r="L28" s="54">
        <v>4491600</v>
      </c>
      <c r="M28" s="54">
        <v>1005400</v>
      </c>
      <c r="N28" s="54">
        <v>1035937</v>
      </c>
      <c r="O28" s="54">
        <v>1315000</v>
      </c>
      <c r="P28" s="54">
        <v>1306400</v>
      </c>
      <c r="Q28" s="54">
        <v>1228600</v>
      </c>
      <c r="R28" s="54">
        <v>1153810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0">
        <v>210203</v>
      </c>
      <c r="B29" s="10" t="s">
        <v>38</v>
      </c>
      <c r="C29" s="57">
        <f t="shared" si="17"/>
        <v>18733200</v>
      </c>
      <c r="D29" s="57">
        <f t="shared" si="18"/>
        <v>15926979.5</v>
      </c>
      <c r="E29" s="54">
        <v>1030400</v>
      </c>
      <c r="F29" s="54">
        <v>0</v>
      </c>
      <c r="G29" s="54">
        <v>11069300</v>
      </c>
      <c r="H29" s="54">
        <v>11069300</v>
      </c>
      <c r="I29" s="54">
        <v>2182900</v>
      </c>
      <c r="J29" s="54">
        <v>2182899.5</v>
      </c>
      <c r="K29" s="54">
        <v>606100</v>
      </c>
      <c r="L29" s="54">
        <v>606100</v>
      </c>
      <c r="M29" s="54">
        <v>1809500</v>
      </c>
      <c r="N29" s="54">
        <v>0</v>
      </c>
      <c r="O29" s="54">
        <v>1052000</v>
      </c>
      <c r="P29" s="54">
        <v>1045120</v>
      </c>
      <c r="Q29" s="54">
        <v>983000</v>
      </c>
      <c r="R29" s="54">
        <v>1023560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0">
        <v>210204</v>
      </c>
      <c r="B30" s="10" t="s">
        <v>39</v>
      </c>
      <c r="C30" s="57">
        <f t="shared" si="17"/>
        <v>4431900</v>
      </c>
      <c r="D30" s="57">
        <f t="shared" si="18"/>
        <v>3664432</v>
      </c>
      <c r="E30" s="54">
        <v>257600</v>
      </c>
      <c r="F30" s="54">
        <v>0</v>
      </c>
      <c r="G30" s="54">
        <v>2767300</v>
      </c>
      <c r="H30" s="54">
        <v>2767300</v>
      </c>
      <c r="I30" s="54">
        <v>545700</v>
      </c>
      <c r="J30" s="54">
        <v>113300</v>
      </c>
      <c r="K30" s="54">
        <v>151500</v>
      </c>
      <c r="L30" s="54">
        <v>151500</v>
      </c>
      <c r="M30" s="54">
        <v>201100</v>
      </c>
      <c r="N30" s="54">
        <v>201100</v>
      </c>
      <c r="O30" s="54">
        <v>263000</v>
      </c>
      <c r="P30" s="54">
        <v>220061</v>
      </c>
      <c r="Q30" s="54">
        <v>245700</v>
      </c>
      <c r="R30" s="54">
        <v>211171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0">
        <v>210205</v>
      </c>
      <c r="B31" s="10" t="s">
        <v>40</v>
      </c>
      <c r="C31" s="57">
        <f t="shared" si="17"/>
        <v>44320200</v>
      </c>
      <c r="D31" s="57">
        <f t="shared" si="18"/>
        <v>40163526.799999997</v>
      </c>
      <c r="E31" s="54">
        <v>2576400</v>
      </c>
      <c r="F31" s="54">
        <v>0</v>
      </c>
      <c r="G31" s="54">
        <v>27673400</v>
      </c>
      <c r="H31" s="54">
        <v>27673400</v>
      </c>
      <c r="I31" s="54">
        <v>5457100</v>
      </c>
      <c r="J31" s="54">
        <v>3920997.8</v>
      </c>
      <c r="K31" s="54">
        <v>1515000</v>
      </c>
      <c r="L31" s="54">
        <v>2246300</v>
      </c>
      <c r="M31" s="54">
        <v>2010500</v>
      </c>
      <c r="N31" s="54">
        <v>2010500</v>
      </c>
      <c r="O31" s="54">
        <v>2630300</v>
      </c>
      <c r="P31" s="54">
        <v>2200613</v>
      </c>
      <c r="Q31" s="54">
        <v>2457500</v>
      </c>
      <c r="R31" s="54">
        <v>2111716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18" customFormat="1" x14ac:dyDescent="0.25">
      <c r="A32" s="113">
        <v>2103</v>
      </c>
      <c r="B32" s="114" t="s">
        <v>41</v>
      </c>
      <c r="C32" s="115">
        <f>E32+G32+I32+K32+M32+O32+Q32</f>
        <v>511481600</v>
      </c>
      <c r="D32" s="115">
        <f>F32+H32+J32+L32+N32+P32+R32</f>
        <v>497442824.5</v>
      </c>
      <c r="E32" s="116">
        <f>E33+E34+E35</f>
        <v>20210400</v>
      </c>
      <c r="F32" s="116">
        <f t="shared" ref="F32:R32" si="19">F33+F34+F35</f>
        <v>19622108</v>
      </c>
      <c r="G32" s="116">
        <f t="shared" si="19"/>
        <v>343986800</v>
      </c>
      <c r="H32" s="116">
        <f t="shared" si="19"/>
        <v>339686430.5</v>
      </c>
      <c r="I32" s="116">
        <f t="shared" si="19"/>
        <v>40670800</v>
      </c>
      <c r="J32" s="116">
        <f t="shared" si="19"/>
        <v>40670800</v>
      </c>
      <c r="K32" s="116">
        <f t="shared" si="19"/>
        <v>27319600</v>
      </c>
      <c r="L32" s="116">
        <f t="shared" si="19"/>
        <v>27130236</v>
      </c>
      <c r="M32" s="116">
        <f t="shared" si="19"/>
        <v>12753600</v>
      </c>
      <c r="N32" s="116">
        <f t="shared" si="19"/>
        <v>4622877</v>
      </c>
      <c r="O32" s="116">
        <f t="shared" si="19"/>
        <v>5600000</v>
      </c>
      <c r="P32" s="116">
        <f t="shared" si="19"/>
        <v>4769973</v>
      </c>
      <c r="Q32" s="116">
        <f t="shared" si="19"/>
        <v>60940400</v>
      </c>
      <c r="R32" s="116">
        <f t="shared" si="19"/>
        <v>60940400</v>
      </c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</row>
    <row r="33" spans="1:31" x14ac:dyDescent="0.25">
      <c r="A33" s="10">
        <v>210301</v>
      </c>
      <c r="B33" s="10" t="s">
        <v>42</v>
      </c>
      <c r="C33" s="57">
        <f t="shared" ref="C33" si="20">E33+G33+I33+K33+M33+O33+Q33</f>
        <v>47880000</v>
      </c>
      <c r="D33" s="57">
        <f t="shared" ref="D33" si="21">F33+H33+J33+L33+N33+P33+R33</f>
        <v>53217832</v>
      </c>
      <c r="E33" s="12">
        <v>2710400</v>
      </c>
      <c r="F33" s="54">
        <v>2245364</v>
      </c>
      <c r="G33" s="54">
        <v>25357600</v>
      </c>
      <c r="H33" s="54">
        <v>31590630</v>
      </c>
      <c r="I33" s="54">
        <v>9382400</v>
      </c>
      <c r="J33" s="54">
        <v>8131362</v>
      </c>
      <c r="K33" s="54">
        <v>5596800</v>
      </c>
      <c r="L33" s="54">
        <v>5106080</v>
      </c>
      <c r="M33" s="54">
        <v>740000</v>
      </c>
      <c r="N33" s="54">
        <v>1654877</v>
      </c>
      <c r="O33" s="54">
        <v>1210000</v>
      </c>
      <c r="P33" s="54">
        <v>1549723</v>
      </c>
      <c r="Q33" s="54">
        <v>2882800</v>
      </c>
      <c r="R33" s="54">
        <v>2939796</v>
      </c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0">
        <v>210302</v>
      </c>
      <c r="B34" s="10" t="s">
        <v>43</v>
      </c>
      <c r="C34" s="57">
        <f t="shared" ref="C34:C35" si="22">E34+G34+I34+K34+M34+O34+Q34</f>
        <v>396355600</v>
      </c>
      <c r="D34" s="57">
        <f t="shared" ref="D34:D35" si="23">F34+H34+J34+L34+N34+P34+R34</f>
        <v>412686264.5</v>
      </c>
      <c r="E34" s="54">
        <v>16500000</v>
      </c>
      <c r="F34" s="54">
        <v>16339752</v>
      </c>
      <c r="G34" s="54">
        <v>268631600</v>
      </c>
      <c r="H34" s="54">
        <v>286428264.5</v>
      </c>
      <c r="I34" s="54">
        <v>26965600</v>
      </c>
      <c r="J34" s="54">
        <v>27816950</v>
      </c>
      <c r="K34" s="54">
        <v>17318400</v>
      </c>
      <c r="L34" s="54">
        <v>19409500</v>
      </c>
      <c r="M34" s="54">
        <v>7450800</v>
      </c>
      <c r="N34" s="54">
        <v>2968000</v>
      </c>
      <c r="O34" s="54">
        <v>3466000</v>
      </c>
      <c r="P34" s="54">
        <v>3220250</v>
      </c>
      <c r="Q34" s="54">
        <v>56023200</v>
      </c>
      <c r="R34" s="54">
        <v>56503548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0">
        <v>210303</v>
      </c>
      <c r="B35" s="10" t="s">
        <v>44</v>
      </c>
      <c r="C35" s="57">
        <f t="shared" si="22"/>
        <v>67246000</v>
      </c>
      <c r="D35" s="57">
        <f t="shared" si="23"/>
        <v>31538728</v>
      </c>
      <c r="E35" s="54">
        <v>1000000</v>
      </c>
      <c r="F35" s="54">
        <v>1036992</v>
      </c>
      <c r="G35" s="54">
        <v>49997600</v>
      </c>
      <c r="H35" s="54">
        <v>21667536</v>
      </c>
      <c r="I35" s="54">
        <v>4322800</v>
      </c>
      <c r="J35" s="54">
        <v>4722488</v>
      </c>
      <c r="K35" s="54">
        <v>4404400</v>
      </c>
      <c r="L35" s="54">
        <v>2614656</v>
      </c>
      <c r="M35" s="54">
        <v>4562800</v>
      </c>
      <c r="N35" s="54">
        <v>0</v>
      </c>
      <c r="O35" s="54">
        <v>924000</v>
      </c>
      <c r="P35" s="54">
        <v>0</v>
      </c>
      <c r="Q35" s="54">
        <v>2034400</v>
      </c>
      <c r="R35" s="54">
        <v>1497056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18" customFormat="1" x14ac:dyDescent="0.25">
      <c r="A36" s="113">
        <v>2104</v>
      </c>
      <c r="B36" s="114" t="s">
        <v>45</v>
      </c>
      <c r="C36" s="115">
        <f>E36+G36+I36+K36+M36+O36+Q36</f>
        <v>90823200</v>
      </c>
      <c r="D36" s="115">
        <f>F36+H36+J36+L36+N36+P36+R36</f>
        <v>77107748.219999999</v>
      </c>
      <c r="E36" s="116">
        <f>E37+E38+E39+E40+E41</f>
        <v>10104200</v>
      </c>
      <c r="F36" s="116">
        <f t="shared" ref="F36:R36" si="24">F37+F38+F39+F40+F41</f>
        <v>10098619</v>
      </c>
      <c r="G36" s="116">
        <f t="shared" si="24"/>
        <v>47784800</v>
      </c>
      <c r="H36" s="116">
        <f t="shared" si="24"/>
        <v>37342653.219999999</v>
      </c>
      <c r="I36" s="116">
        <f t="shared" si="24"/>
        <v>8038400</v>
      </c>
      <c r="J36" s="116">
        <f t="shared" si="24"/>
        <v>7228316</v>
      </c>
      <c r="K36" s="116">
        <f t="shared" si="24"/>
        <v>4013400</v>
      </c>
      <c r="L36" s="116">
        <f t="shared" si="24"/>
        <v>3447730</v>
      </c>
      <c r="M36" s="116">
        <f t="shared" si="24"/>
        <v>6821200</v>
      </c>
      <c r="N36" s="116">
        <f t="shared" si="24"/>
        <v>6746900</v>
      </c>
      <c r="O36" s="116">
        <f t="shared" si="24"/>
        <v>7463200</v>
      </c>
      <c r="P36" s="116">
        <f t="shared" si="24"/>
        <v>6205930</v>
      </c>
      <c r="Q36" s="116">
        <f t="shared" si="24"/>
        <v>6598000</v>
      </c>
      <c r="R36" s="116">
        <f t="shared" si="24"/>
        <v>6037600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</row>
    <row r="37" spans="1:31" x14ac:dyDescent="0.25">
      <c r="A37" s="10">
        <v>210401</v>
      </c>
      <c r="B37" s="10" t="s">
        <v>46</v>
      </c>
      <c r="C37" s="57">
        <f t="shared" ref="C37" si="25">E37+G37+I37+K37+M37+O37+Q37</f>
        <v>4677600</v>
      </c>
      <c r="D37" s="57">
        <f t="shared" ref="D37" si="26">F37+H37+J37+L37+N37+P37+R37</f>
        <v>4722876</v>
      </c>
      <c r="E37" s="12">
        <v>1097600</v>
      </c>
      <c r="F37" s="54">
        <v>542640</v>
      </c>
      <c r="G37" s="54">
        <v>1866800</v>
      </c>
      <c r="H37" s="54">
        <v>1852000</v>
      </c>
      <c r="I37" s="54">
        <v>669600</v>
      </c>
      <c r="J37" s="54">
        <v>569436</v>
      </c>
      <c r="K37" s="54">
        <v>336000</v>
      </c>
      <c r="L37" s="54">
        <v>1093500</v>
      </c>
      <c r="M37" s="54">
        <v>256400</v>
      </c>
      <c r="N37" s="54">
        <v>339300</v>
      </c>
      <c r="O37" s="54">
        <v>281200</v>
      </c>
      <c r="P37" s="54">
        <v>156000</v>
      </c>
      <c r="Q37" s="54">
        <v>170000</v>
      </c>
      <c r="R37" s="54">
        <v>170000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0">
        <v>210402</v>
      </c>
      <c r="B38" s="10" t="s">
        <v>47</v>
      </c>
      <c r="C38" s="57">
        <f t="shared" ref="C38:C41" si="27">E38+G38+I38+K38+M38+O38+Q38</f>
        <v>51563600</v>
      </c>
      <c r="D38" s="57">
        <f t="shared" ref="D38:D41" si="28">F38+H38+J38+L38+N38+P38+R38</f>
        <v>49299700</v>
      </c>
      <c r="E38" s="54">
        <v>3862800</v>
      </c>
      <c r="F38" s="54">
        <v>5010310</v>
      </c>
      <c r="G38" s="54">
        <v>26315200</v>
      </c>
      <c r="H38" s="54">
        <v>23169660</v>
      </c>
      <c r="I38" s="54">
        <v>4502800</v>
      </c>
      <c r="J38" s="54">
        <v>4897000</v>
      </c>
      <c r="K38" s="54">
        <v>1398400</v>
      </c>
      <c r="L38" s="54">
        <v>1000000</v>
      </c>
      <c r="M38" s="54">
        <v>5180800</v>
      </c>
      <c r="N38" s="54">
        <v>5300500</v>
      </c>
      <c r="O38" s="54">
        <v>5664800</v>
      </c>
      <c r="P38" s="54">
        <v>5462530</v>
      </c>
      <c r="Q38" s="54">
        <v>4638800</v>
      </c>
      <c r="R38" s="54">
        <v>4459700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0">
        <v>210403</v>
      </c>
      <c r="B39" s="10" t="s">
        <v>48</v>
      </c>
      <c r="C39" s="57">
        <f t="shared" si="27"/>
        <v>10597600</v>
      </c>
      <c r="D39" s="57">
        <f t="shared" si="28"/>
        <v>8478522.2200000007</v>
      </c>
      <c r="E39" s="54">
        <v>3784400</v>
      </c>
      <c r="F39" s="54">
        <v>3063319</v>
      </c>
      <c r="G39" s="54">
        <v>4338400</v>
      </c>
      <c r="H39" s="54">
        <v>3355093.22</v>
      </c>
      <c r="I39" s="54">
        <v>449200</v>
      </c>
      <c r="J39" s="54">
        <v>374780</v>
      </c>
      <c r="K39" s="54">
        <v>892000</v>
      </c>
      <c r="L39" s="54">
        <v>555530</v>
      </c>
      <c r="M39" s="54">
        <v>252800</v>
      </c>
      <c r="N39" s="54">
        <v>310700</v>
      </c>
      <c r="O39" s="54">
        <v>258400</v>
      </c>
      <c r="P39" s="54">
        <v>177100</v>
      </c>
      <c r="Q39" s="54">
        <v>622400</v>
      </c>
      <c r="R39" s="54">
        <v>642000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0">
        <v>210405</v>
      </c>
      <c r="B40" s="10" t="s">
        <v>49</v>
      </c>
      <c r="C40" s="57">
        <f t="shared" si="27"/>
        <v>10539600</v>
      </c>
      <c r="D40" s="57">
        <f t="shared" si="28"/>
        <v>3936100</v>
      </c>
      <c r="E40" s="54">
        <v>266800</v>
      </c>
      <c r="F40" s="54">
        <v>282350</v>
      </c>
      <c r="G40" s="54">
        <v>7940400</v>
      </c>
      <c r="H40" s="54">
        <v>1650000</v>
      </c>
      <c r="I40" s="54">
        <v>1166800</v>
      </c>
      <c r="J40" s="54">
        <v>1186900</v>
      </c>
      <c r="K40" s="54">
        <v>666800</v>
      </c>
      <c r="L40" s="54">
        <v>622750</v>
      </c>
      <c r="M40" s="54">
        <v>73200</v>
      </c>
      <c r="N40" s="54">
        <v>0</v>
      </c>
      <c r="O40" s="54">
        <v>258800</v>
      </c>
      <c r="P40" s="54">
        <v>82500</v>
      </c>
      <c r="Q40" s="54">
        <v>166800</v>
      </c>
      <c r="R40" s="54">
        <v>111600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0">
        <v>210406</v>
      </c>
      <c r="B41" s="10" t="s">
        <v>50</v>
      </c>
      <c r="C41" s="57">
        <f t="shared" si="27"/>
        <v>13444800</v>
      </c>
      <c r="D41" s="57">
        <f t="shared" si="28"/>
        <v>10670550</v>
      </c>
      <c r="E41" s="54">
        <v>1092600</v>
      </c>
      <c r="F41" s="54">
        <v>1200000</v>
      </c>
      <c r="G41" s="54">
        <v>7324000</v>
      </c>
      <c r="H41" s="54">
        <v>7315900</v>
      </c>
      <c r="I41" s="54">
        <v>1250000</v>
      </c>
      <c r="J41" s="54">
        <v>200200</v>
      </c>
      <c r="K41" s="54">
        <v>720200</v>
      </c>
      <c r="L41" s="54">
        <v>175950</v>
      </c>
      <c r="M41" s="54">
        <v>1058000</v>
      </c>
      <c r="N41" s="54">
        <v>796400</v>
      </c>
      <c r="O41" s="54">
        <v>1000000</v>
      </c>
      <c r="P41" s="54">
        <v>327800</v>
      </c>
      <c r="Q41" s="54">
        <v>1000000</v>
      </c>
      <c r="R41" s="54">
        <v>654300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s="118" customFormat="1" x14ac:dyDescent="0.25">
      <c r="A42" s="113">
        <v>2105</v>
      </c>
      <c r="B42" s="114" t="s">
        <v>51</v>
      </c>
      <c r="C42" s="115">
        <f>E42+G42+I42+K42+M42+O42+Q42</f>
        <v>548398800</v>
      </c>
      <c r="D42" s="115">
        <f>F42+H42+J42+L42+N42+P42+R42</f>
        <v>501205334.88999999</v>
      </c>
      <c r="E42" s="116">
        <f>E43+E44+E45</f>
        <v>918400</v>
      </c>
      <c r="F42" s="116">
        <f t="shared" ref="F42:R42" si="29">F43+F44+F45</f>
        <v>918000</v>
      </c>
      <c r="G42" s="116">
        <f t="shared" si="29"/>
        <v>424104000</v>
      </c>
      <c r="H42" s="116">
        <f t="shared" si="29"/>
        <v>400047636</v>
      </c>
      <c r="I42" s="116">
        <f t="shared" si="29"/>
        <v>62189200</v>
      </c>
      <c r="J42" s="116">
        <f t="shared" si="29"/>
        <v>48548717.299999997</v>
      </c>
      <c r="K42" s="116">
        <f t="shared" si="29"/>
        <v>25897600</v>
      </c>
      <c r="L42" s="116">
        <f t="shared" si="29"/>
        <v>22061093</v>
      </c>
      <c r="M42" s="116">
        <f t="shared" si="29"/>
        <v>5032800</v>
      </c>
      <c r="N42" s="116">
        <f t="shared" si="29"/>
        <v>3615122</v>
      </c>
      <c r="O42" s="116">
        <f t="shared" si="29"/>
        <v>15453600</v>
      </c>
      <c r="P42" s="116">
        <f t="shared" si="29"/>
        <v>12041546.390000001</v>
      </c>
      <c r="Q42" s="116">
        <f t="shared" si="29"/>
        <v>14803200</v>
      </c>
      <c r="R42" s="116">
        <f t="shared" si="29"/>
        <v>13973220.199999999</v>
      </c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</row>
    <row r="43" spans="1:31" x14ac:dyDescent="0.25">
      <c r="A43" s="10">
        <v>210501</v>
      </c>
      <c r="B43" s="10" t="s">
        <v>52</v>
      </c>
      <c r="C43" s="57">
        <f t="shared" ref="C43" si="30">E43+G43+I43+K43+M43+O43+Q43</f>
        <v>430137600</v>
      </c>
      <c r="D43" s="57">
        <f t="shared" ref="D43" si="31">F43+H43+J43+L43+N43+P43+R43</f>
        <v>415578656.88999999</v>
      </c>
      <c r="E43" s="12">
        <v>318400</v>
      </c>
      <c r="F43" s="54">
        <v>0</v>
      </c>
      <c r="G43" s="54">
        <v>344711600</v>
      </c>
      <c r="H43" s="54">
        <v>344698886</v>
      </c>
      <c r="I43" s="54">
        <v>52666800</v>
      </c>
      <c r="J43" s="54">
        <v>42278074.299999997</v>
      </c>
      <c r="K43" s="54">
        <v>7430800</v>
      </c>
      <c r="L43" s="54">
        <v>5099180</v>
      </c>
      <c r="M43" s="54">
        <v>3633200</v>
      </c>
      <c r="N43" s="54">
        <v>3201920</v>
      </c>
      <c r="O43" s="54">
        <v>11876800</v>
      </c>
      <c r="P43" s="54">
        <v>10860576.390000001</v>
      </c>
      <c r="Q43" s="54">
        <v>9500000</v>
      </c>
      <c r="R43" s="54">
        <v>9440020.1999999993</v>
      </c>
      <c r="S43" s="54">
        <v>0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0">
        <v>210502</v>
      </c>
      <c r="B44" s="10" t="s">
        <v>53</v>
      </c>
      <c r="C44" s="57">
        <f t="shared" ref="C44:C45" si="32">E44+G44+I44+K44+M44+O44+Q44</f>
        <v>83343200</v>
      </c>
      <c r="D44" s="57">
        <f t="shared" ref="D44:D45" si="33">F44+H44+J44+L44+N44+P44+R44</f>
        <v>78504576</v>
      </c>
      <c r="E44" s="54">
        <v>0</v>
      </c>
      <c r="F44" s="54">
        <v>0</v>
      </c>
      <c r="G44" s="54">
        <v>52000000</v>
      </c>
      <c r="H44" s="54">
        <v>52585550</v>
      </c>
      <c r="I44" s="54">
        <v>7502800</v>
      </c>
      <c r="J44" s="54">
        <v>4977943</v>
      </c>
      <c r="K44" s="54">
        <v>16966800</v>
      </c>
      <c r="L44" s="54">
        <v>15456913</v>
      </c>
      <c r="M44" s="54">
        <v>0</v>
      </c>
      <c r="N44" s="54">
        <v>0</v>
      </c>
      <c r="O44" s="54">
        <v>2570400</v>
      </c>
      <c r="P44" s="54">
        <v>1180970</v>
      </c>
      <c r="Q44" s="54">
        <v>4303200</v>
      </c>
      <c r="R44" s="54">
        <v>4303200</v>
      </c>
      <c r="S44" s="54">
        <v>0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0">
        <v>210503</v>
      </c>
      <c r="B45" s="10" t="s">
        <v>54</v>
      </c>
      <c r="C45" s="57">
        <f t="shared" si="32"/>
        <v>34918000</v>
      </c>
      <c r="D45" s="57">
        <f t="shared" si="33"/>
        <v>7122102</v>
      </c>
      <c r="E45" s="54">
        <v>600000</v>
      </c>
      <c r="F45" s="54">
        <v>918000</v>
      </c>
      <c r="G45" s="54">
        <v>27392400</v>
      </c>
      <c r="H45" s="54">
        <v>2763200</v>
      </c>
      <c r="I45" s="54">
        <v>2019600</v>
      </c>
      <c r="J45" s="54">
        <v>1292700</v>
      </c>
      <c r="K45" s="54">
        <v>1500000</v>
      </c>
      <c r="L45" s="54">
        <v>1505000</v>
      </c>
      <c r="M45" s="54">
        <v>1399600</v>
      </c>
      <c r="N45" s="54">
        <v>413202</v>
      </c>
      <c r="O45" s="54">
        <v>1006400</v>
      </c>
      <c r="P45" s="54">
        <v>0</v>
      </c>
      <c r="Q45" s="54">
        <v>1000000</v>
      </c>
      <c r="R45" s="54">
        <v>230000</v>
      </c>
      <c r="S45" s="54">
        <v>0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s="118" customFormat="1" x14ac:dyDescent="0.25">
      <c r="A46" s="113">
        <v>2106</v>
      </c>
      <c r="B46" s="114" t="s">
        <v>55</v>
      </c>
      <c r="C46" s="115">
        <f>E46+G46+I46+K46+M46+O46+Q46</f>
        <v>23079000</v>
      </c>
      <c r="D46" s="115">
        <f>F46+H46+J46+L46+N46+P46+R46</f>
        <v>12713000</v>
      </c>
      <c r="E46" s="116">
        <f>E47+E48+E49+E50</f>
        <v>3422100</v>
      </c>
      <c r="F46" s="116">
        <f t="shared" ref="F46:R46" si="34">F47+F48+F49+F50</f>
        <v>3397220</v>
      </c>
      <c r="G46" s="116">
        <f t="shared" si="34"/>
        <v>8362700</v>
      </c>
      <c r="H46" s="116">
        <f t="shared" si="34"/>
        <v>5092000</v>
      </c>
      <c r="I46" s="116">
        <f t="shared" si="34"/>
        <v>4124000</v>
      </c>
      <c r="J46" s="116">
        <f t="shared" si="34"/>
        <v>467200</v>
      </c>
      <c r="K46" s="116">
        <f t="shared" si="34"/>
        <v>2275000</v>
      </c>
      <c r="L46" s="116">
        <f t="shared" si="34"/>
        <v>502600</v>
      </c>
      <c r="M46" s="116">
        <f t="shared" si="34"/>
        <v>3936800</v>
      </c>
      <c r="N46" s="116">
        <f t="shared" si="34"/>
        <v>2439980</v>
      </c>
      <c r="O46" s="116">
        <f t="shared" si="34"/>
        <v>701000</v>
      </c>
      <c r="P46" s="116">
        <f t="shared" si="34"/>
        <v>557000</v>
      </c>
      <c r="Q46" s="116">
        <f t="shared" si="34"/>
        <v>257400</v>
      </c>
      <c r="R46" s="116">
        <f t="shared" si="34"/>
        <v>257000</v>
      </c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</row>
    <row r="47" spans="1:31" x14ac:dyDescent="0.25">
      <c r="A47" s="10">
        <v>210601</v>
      </c>
      <c r="B47" s="10" t="s">
        <v>56</v>
      </c>
      <c r="C47" s="57">
        <f t="shared" ref="C47" si="35">E47+G47+I47+K47+M47+O47+Q47</f>
        <v>10733400</v>
      </c>
      <c r="D47" s="57">
        <f t="shared" ref="D47" si="36">F47+H47+J47+L47+N47+P47+R47</f>
        <v>1501000</v>
      </c>
      <c r="E47" s="12">
        <v>1666700</v>
      </c>
      <c r="F47" s="54">
        <v>0</v>
      </c>
      <c r="G47" s="54">
        <v>4081000</v>
      </c>
      <c r="H47" s="54">
        <v>0</v>
      </c>
      <c r="I47" s="54">
        <v>1749000</v>
      </c>
      <c r="J47" s="54">
        <v>467200</v>
      </c>
      <c r="K47" s="54">
        <v>1650000</v>
      </c>
      <c r="L47" s="54">
        <v>0</v>
      </c>
      <c r="M47" s="54">
        <v>1320000</v>
      </c>
      <c r="N47" s="54">
        <v>969800</v>
      </c>
      <c r="O47" s="54">
        <v>266700</v>
      </c>
      <c r="P47" s="54">
        <v>64000</v>
      </c>
      <c r="Q47" s="54">
        <v>0</v>
      </c>
      <c r="R47" s="54">
        <v>0</v>
      </c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0">
        <v>210602</v>
      </c>
      <c r="B48" s="10" t="s">
        <v>57</v>
      </c>
      <c r="C48" s="57">
        <f t="shared" ref="C48:C50" si="37">E48+G48+I48+K48+M48+O48+Q48</f>
        <v>0</v>
      </c>
      <c r="D48" s="57">
        <f t="shared" ref="D48:D50" si="38">F48+H48+J48+L48+N48+P48+R48</f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0">
        <v>210603</v>
      </c>
      <c r="B49" s="10" t="s">
        <v>58</v>
      </c>
      <c r="C49" s="57">
        <f t="shared" si="37"/>
        <v>2002800</v>
      </c>
      <c r="D49" s="57">
        <f t="shared" si="38"/>
        <v>0</v>
      </c>
      <c r="E49" s="54">
        <v>902800</v>
      </c>
      <c r="F49" s="54">
        <v>0</v>
      </c>
      <c r="G49" s="54">
        <v>600000</v>
      </c>
      <c r="H49" s="54">
        <v>0</v>
      </c>
      <c r="I49" s="54">
        <v>500000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0">
        <v>210604</v>
      </c>
      <c r="B50" s="10" t="s">
        <v>59</v>
      </c>
      <c r="C50" s="57">
        <f t="shared" si="37"/>
        <v>10342800</v>
      </c>
      <c r="D50" s="57">
        <f t="shared" si="38"/>
        <v>11212000</v>
      </c>
      <c r="E50" s="54">
        <v>852600</v>
      </c>
      <c r="F50" s="54">
        <v>3397220</v>
      </c>
      <c r="G50" s="54">
        <v>3681700</v>
      </c>
      <c r="H50" s="54">
        <v>5092000</v>
      </c>
      <c r="I50" s="54">
        <v>1875000</v>
      </c>
      <c r="J50" s="54">
        <v>0</v>
      </c>
      <c r="K50" s="54">
        <v>625000</v>
      </c>
      <c r="L50" s="54">
        <v>502600</v>
      </c>
      <c r="M50" s="54">
        <v>2616800</v>
      </c>
      <c r="N50" s="54">
        <v>1470180</v>
      </c>
      <c r="O50" s="54">
        <v>434300</v>
      </c>
      <c r="P50" s="54">
        <v>493000</v>
      </c>
      <c r="Q50" s="54">
        <v>257400</v>
      </c>
      <c r="R50" s="54">
        <v>257000</v>
      </c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s="118" customFormat="1" x14ac:dyDescent="0.25">
      <c r="A51" s="113">
        <v>2107</v>
      </c>
      <c r="B51" s="114" t="s">
        <v>60</v>
      </c>
      <c r="C51" s="115">
        <f>E51+G51+I51+K51+M51+O51+Q51</f>
        <v>9549200</v>
      </c>
      <c r="D51" s="115">
        <f>F51+H51+J51+L51+N51+P51+R51</f>
        <v>8977180</v>
      </c>
      <c r="E51" s="116">
        <f>E52</f>
        <v>1166800</v>
      </c>
      <c r="F51" s="116">
        <f t="shared" ref="F51:R51" si="39">F52</f>
        <v>897000</v>
      </c>
      <c r="G51" s="116">
        <f t="shared" si="39"/>
        <v>4100000</v>
      </c>
      <c r="H51" s="116">
        <f t="shared" si="39"/>
        <v>4090000</v>
      </c>
      <c r="I51" s="116">
        <f t="shared" si="39"/>
        <v>533200</v>
      </c>
      <c r="J51" s="116">
        <f t="shared" si="39"/>
        <v>522700</v>
      </c>
      <c r="K51" s="116">
        <f t="shared" si="39"/>
        <v>662400</v>
      </c>
      <c r="L51" s="116">
        <f t="shared" si="39"/>
        <v>480000</v>
      </c>
      <c r="M51" s="116">
        <f t="shared" si="39"/>
        <v>2349200</v>
      </c>
      <c r="N51" s="116">
        <f t="shared" si="39"/>
        <v>2305480</v>
      </c>
      <c r="O51" s="116">
        <f t="shared" si="39"/>
        <v>330800</v>
      </c>
      <c r="P51" s="116">
        <f t="shared" si="39"/>
        <v>318000</v>
      </c>
      <c r="Q51" s="116">
        <f t="shared" si="39"/>
        <v>406800</v>
      </c>
      <c r="R51" s="116">
        <f t="shared" si="39"/>
        <v>364000</v>
      </c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</row>
    <row r="52" spans="1:31" x14ac:dyDescent="0.25">
      <c r="A52" s="10">
        <v>210702</v>
      </c>
      <c r="B52" s="10" t="s">
        <v>61</v>
      </c>
      <c r="C52" s="57">
        <f t="shared" ref="C52" si="40">E52+G52+I52+K52+M52+O52+Q52</f>
        <v>9549200</v>
      </c>
      <c r="D52" s="57">
        <f t="shared" ref="D52" si="41">F52+H52+J52+L52+N52+P52+R52</f>
        <v>8977180</v>
      </c>
      <c r="E52" s="12">
        <v>1166800</v>
      </c>
      <c r="F52" s="54">
        <v>897000</v>
      </c>
      <c r="G52" s="54">
        <v>4100000</v>
      </c>
      <c r="H52" s="54">
        <v>4090000</v>
      </c>
      <c r="I52" s="54">
        <v>533200</v>
      </c>
      <c r="J52" s="54">
        <v>522700</v>
      </c>
      <c r="K52" s="54">
        <v>662400</v>
      </c>
      <c r="L52" s="54">
        <v>480000</v>
      </c>
      <c r="M52" s="54">
        <v>2349200</v>
      </c>
      <c r="N52" s="54">
        <v>2305480</v>
      </c>
      <c r="O52" s="54">
        <v>330800</v>
      </c>
      <c r="P52" s="54">
        <v>318000</v>
      </c>
      <c r="Q52" s="54">
        <v>406800</v>
      </c>
      <c r="R52" s="54">
        <v>364000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s="118" customFormat="1" x14ac:dyDescent="0.25">
      <c r="A53" s="113">
        <v>2108</v>
      </c>
      <c r="B53" s="114" t="s">
        <v>62</v>
      </c>
      <c r="C53" s="115">
        <f>E53+G53+I53+K53+M53+O53+Q53</f>
        <v>18402400</v>
      </c>
      <c r="D53" s="115">
        <f>F53+H53+J53+L53+N53+P53+R53</f>
        <v>7226736</v>
      </c>
      <c r="E53" s="116">
        <f>E54+E55+E56+E57+E58+E59+E60+E61+E62</f>
        <v>3939200</v>
      </c>
      <c r="F53" s="116">
        <f t="shared" ref="F53:R53" si="42">F54+F55+F56+F57+F58+F59+F60+F61+F62</f>
        <v>1200000</v>
      </c>
      <c r="G53" s="116">
        <f t="shared" si="42"/>
        <v>7495400</v>
      </c>
      <c r="H53" s="116">
        <f t="shared" si="42"/>
        <v>3954700</v>
      </c>
      <c r="I53" s="116">
        <f t="shared" si="42"/>
        <v>1936000</v>
      </c>
      <c r="J53" s="116">
        <f t="shared" si="42"/>
        <v>457220</v>
      </c>
      <c r="K53" s="116">
        <f t="shared" si="42"/>
        <v>1454000</v>
      </c>
      <c r="L53" s="116">
        <f t="shared" si="42"/>
        <v>463490</v>
      </c>
      <c r="M53" s="116">
        <f t="shared" si="42"/>
        <v>1341000</v>
      </c>
      <c r="N53" s="116">
        <f t="shared" si="42"/>
        <v>665000</v>
      </c>
      <c r="O53" s="116">
        <f t="shared" si="42"/>
        <v>1222600</v>
      </c>
      <c r="P53" s="116">
        <f t="shared" si="42"/>
        <v>320930</v>
      </c>
      <c r="Q53" s="116">
        <f t="shared" si="42"/>
        <v>1014200</v>
      </c>
      <c r="R53" s="116">
        <f t="shared" si="42"/>
        <v>165396</v>
      </c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</row>
    <row r="54" spans="1:31" x14ac:dyDescent="0.25">
      <c r="A54" s="18">
        <v>210801</v>
      </c>
      <c r="B54" s="19" t="s">
        <v>63</v>
      </c>
      <c r="C54" s="57">
        <f t="shared" ref="C54" si="43">E54+G54+I54+K54+M54+O54+Q54</f>
        <v>1645200</v>
      </c>
      <c r="D54" s="57">
        <f t="shared" ref="D54" si="44">F54+H54+J54+L54+N54+P54+R54</f>
        <v>0</v>
      </c>
      <c r="E54" s="14">
        <v>1645200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0">
        <v>210802</v>
      </c>
      <c r="B55" s="10" t="s">
        <v>64</v>
      </c>
      <c r="C55" s="57">
        <f t="shared" ref="C55:C62" si="45">E55+G55+I55+K55+M55+O55+Q55</f>
        <v>4882500</v>
      </c>
      <c r="D55" s="57">
        <f t="shared" ref="D55:D62" si="46">F55+H55+J55+L55+N55+P55+R55</f>
        <v>480000</v>
      </c>
      <c r="E55" s="55">
        <v>864000</v>
      </c>
      <c r="F55" s="55">
        <v>0</v>
      </c>
      <c r="G55" s="55">
        <v>990000</v>
      </c>
      <c r="H55" s="55">
        <v>0</v>
      </c>
      <c r="I55" s="55">
        <v>864000</v>
      </c>
      <c r="J55" s="55">
        <v>0</v>
      </c>
      <c r="K55" s="55">
        <v>640000</v>
      </c>
      <c r="L55" s="55">
        <v>0</v>
      </c>
      <c r="M55" s="55">
        <v>480000</v>
      </c>
      <c r="N55" s="55">
        <v>480000</v>
      </c>
      <c r="O55" s="55">
        <v>500000</v>
      </c>
      <c r="P55" s="55">
        <v>0</v>
      </c>
      <c r="Q55" s="55">
        <v>544500</v>
      </c>
      <c r="R55" s="55">
        <v>0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0">
        <v>210803</v>
      </c>
      <c r="B56" s="10" t="s">
        <v>65</v>
      </c>
      <c r="C56" s="57">
        <f t="shared" si="45"/>
        <v>3405100</v>
      </c>
      <c r="D56" s="57">
        <f t="shared" si="46"/>
        <v>1797220</v>
      </c>
      <c r="E56" s="55">
        <v>1200000</v>
      </c>
      <c r="F56" s="55">
        <v>1200000</v>
      </c>
      <c r="G56" s="55">
        <v>840000</v>
      </c>
      <c r="H56" s="55">
        <v>0</v>
      </c>
      <c r="I56" s="55">
        <v>250000</v>
      </c>
      <c r="J56" s="55">
        <v>237220</v>
      </c>
      <c r="K56" s="55">
        <v>360000</v>
      </c>
      <c r="L56" s="55">
        <v>360000</v>
      </c>
      <c r="M56" s="55">
        <v>537000</v>
      </c>
      <c r="N56" s="55">
        <v>0</v>
      </c>
      <c r="O56" s="55">
        <v>79500</v>
      </c>
      <c r="P56" s="55">
        <v>0</v>
      </c>
      <c r="Q56" s="55">
        <v>138600</v>
      </c>
      <c r="R56" s="55">
        <v>0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0">
        <v>210804</v>
      </c>
      <c r="B57" s="10" t="s">
        <v>66</v>
      </c>
      <c r="C57" s="57">
        <f t="shared" si="45"/>
        <v>1247600</v>
      </c>
      <c r="D57" s="57">
        <f t="shared" si="46"/>
        <v>343740</v>
      </c>
      <c r="E57" s="55">
        <v>190000</v>
      </c>
      <c r="F57" s="55">
        <v>0</v>
      </c>
      <c r="G57" s="55">
        <v>500000</v>
      </c>
      <c r="H57" s="55">
        <v>0</v>
      </c>
      <c r="I57" s="55">
        <v>160000</v>
      </c>
      <c r="J57" s="55">
        <v>160000</v>
      </c>
      <c r="K57" s="55">
        <v>160000</v>
      </c>
      <c r="L57" s="55">
        <v>103490</v>
      </c>
      <c r="M57" s="55">
        <v>0</v>
      </c>
      <c r="N57" s="55">
        <v>0</v>
      </c>
      <c r="O57" s="55">
        <v>79200</v>
      </c>
      <c r="P57" s="55">
        <v>0</v>
      </c>
      <c r="Q57" s="55">
        <v>158400</v>
      </c>
      <c r="R57" s="55">
        <v>80250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0">
        <v>210805</v>
      </c>
      <c r="B58" s="10" t="s">
        <v>67</v>
      </c>
      <c r="C58" s="57">
        <f t="shared" si="45"/>
        <v>1051000</v>
      </c>
      <c r="D58" s="57">
        <f t="shared" si="46"/>
        <v>0</v>
      </c>
      <c r="E58" s="55">
        <v>40000</v>
      </c>
      <c r="F58" s="55">
        <v>0</v>
      </c>
      <c r="G58" s="55">
        <v>780000</v>
      </c>
      <c r="H58" s="55">
        <v>0</v>
      </c>
      <c r="I58" s="55">
        <v>50000</v>
      </c>
      <c r="J58" s="55">
        <v>0</v>
      </c>
      <c r="K58" s="55">
        <v>34000</v>
      </c>
      <c r="L58" s="55">
        <v>0</v>
      </c>
      <c r="M58" s="55">
        <v>70000</v>
      </c>
      <c r="N58" s="55">
        <v>0</v>
      </c>
      <c r="O58" s="55">
        <v>33000</v>
      </c>
      <c r="P58" s="55">
        <v>0</v>
      </c>
      <c r="Q58" s="55">
        <v>44000</v>
      </c>
      <c r="R58" s="55">
        <v>0</v>
      </c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0">
        <v>210806</v>
      </c>
      <c r="B59" s="10" t="s">
        <v>68</v>
      </c>
      <c r="C59" s="57">
        <f t="shared" si="45"/>
        <v>0</v>
      </c>
      <c r="D59" s="57">
        <f t="shared" si="46"/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0">
        <v>210807</v>
      </c>
      <c r="B60" s="10" t="s">
        <v>69</v>
      </c>
      <c r="C60" s="57">
        <f t="shared" si="45"/>
        <v>447600</v>
      </c>
      <c r="D60" s="57">
        <f t="shared" si="46"/>
        <v>29700</v>
      </c>
      <c r="E60" s="55">
        <v>0</v>
      </c>
      <c r="F60" s="55">
        <v>0</v>
      </c>
      <c r="G60" s="55">
        <v>280000</v>
      </c>
      <c r="H60" s="55">
        <v>0</v>
      </c>
      <c r="I60" s="55">
        <v>30000</v>
      </c>
      <c r="J60" s="55">
        <v>0</v>
      </c>
      <c r="K60" s="55">
        <v>20000</v>
      </c>
      <c r="L60" s="55">
        <v>0</v>
      </c>
      <c r="M60" s="55">
        <v>56000</v>
      </c>
      <c r="N60" s="55">
        <v>0</v>
      </c>
      <c r="O60" s="55">
        <v>31900</v>
      </c>
      <c r="P60" s="55">
        <v>0</v>
      </c>
      <c r="Q60" s="55">
        <v>29700</v>
      </c>
      <c r="R60" s="55">
        <v>29700</v>
      </c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0">
        <v>210808</v>
      </c>
      <c r="B61" s="10" t="s">
        <v>70</v>
      </c>
      <c r="C61" s="57">
        <f t="shared" si="45"/>
        <v>1036000</v>
      </c>
      <c r="D61" s="57">
        <f t="shared" si="46"/>
        <v>240446</v>
      </c>
      <c r="E61" s="55">
        <v>0</v>
      </c>
      <c r="F61" s="55">
        <v>0</v>
      </c>
      <c r="G61" s="55">
        <v>150000</v>
      </c>
      <c r="H61" s="55">
        <v>0</v>
      </c>
      <c r="I61" s="55">
        <v>250000</v>
      </c>
      <c r="J61" s="55">
        <v>0</v>
      </c>
      <c r="K61" s="55">
        <v>240000</v>
      </c>
      <c r="L61" s="55">
        <v>0</v>
      </c>
      <c r="M61" s="55">
        <v>198000</v>
      </c>
      <c r="N61" s="55">
        <v>185000</v>
      </c>
      <c r="O61" s="55">
        <v>99000</v>
      </c>
      <c r="P61" s="55">
        <v>0</v>
      </c>
      <c r="Q61" s="55">
        <v>99000</v>
      </c>
      <c r="R61" s="55">
        <v>55446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0">
        <v>210809</v>
      </c>
      <c r="B62" s="10" t="s">
        <v>71</v>
      </c>
      <c r="C62" s="57">
        <f t="shared" si="45"/>
        <v>4687400</v>
      </c>
      <c r="D62" s="57">
        <f t="shared" si="46"/>
        <v>4335630</v>
      </c>
      <c r="E62" s="55">
        <v>0</v>
      </c>
      <c r="F62" s="55">
        <v>0</v>
      </c>
      <c r="G62" s="55">
        <v>3955400</v>
      </c>
      <c r="H62" s="55">
        <v>3954700</v>
      </c>
      <c r="I62" s="55">
        <v>332000</v>
      </c>
      <c r="J62" s="55">
        <v>60000</v>
      </c>
      <c r="K62" s="55">
        <v>0</v>
      </c>
      <c r="L62" s="55">
        <v>0</v>
      </c>
      <c r="M62" s="55">
        <v>0</v>
      </c>
      <c r="N62" s="55">
        <v>0</v>
      </c>
      <c r="O62" s="55">
        <v>400000</v>
      </c>
      <c r="P62" s="55">
        <v>320930</v>
      </c>
      <c r="Q62" s="55">
        <v>0</v>
      </c>
      <c r="R62" s="55">
        <v>0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s="118" customFormat="1" x14ac:dyDescent="0.25">
      <c r="A63" s="114">
        <v>2109</v>
      </c>
      <c r="B63" s="114" t="s">
        <v>72</v>
      </c>
      <c r="C63" s="115">
        <f>E63+G63+I63+K63+M63+O63+Q63</f>
        <v>7868400</v>
      </c>
      <c r="D63" s="115">
        <f>F63+H63+J63+L63+N63+P63+R63</f>
        <v>5196300</v>
      </c>
      <c r="E63" s="116">
        <f t="shared" ref="E63:R63" si="47">E64+E65</f>
        <v>4568400</v>
      </c>
      <c r="F63" s="116">
        <f t="shared" si="47"/>
        <v>3548200</v>
      </c>
      <c r="G63" s="116">
        <f t="shared" si="47"/>
        <v>0</v>
      </c>
      <c r="H63" s="116">
        <f t="shared" si="47"/>
        <v>0</v>
      </c>
      <c r="I63" s="116">
        <f t="shared" si="47"/>
        <v>0</v>
      </c>
      <c r="J63" s="116">
        <f t="shared" si="47"/>
        <v>0</v>
      </c>
      <c r="K63" s="116">
        <f t="shared" si="47"/>
        <v>0</v>
      </c>
      <c r="L63" s="116">
        <f t="shared" si="47"/>
        <v>0</v>
      </c>
      <c r="M63" s="116">
        <f t="shared" si="47"/>
        <v>0</v>
      </c>
      <c r="N63" s="116">
        <f t="shared" si="47"/>
        <v>0</v>
      </c>
      <c r="O63" s="116">
        <f t="shared" si="47"/>
        <v>1650000</v>
      </c>
      <c r="P63" s="116">
        <f t="shared" si="47"/>
        <v>424100</v>
      </c>
      <c r="Q63" s="116">
        <f t="shared" si="47"/>
        <v>1650000</v>
      </c>
      <c r="R63" s="116">
        <f t="shared" si="47"/>
        <v>1224000</v>
      </c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</row>
    <row r="64" spans="1:31" x14ac:dyDescent="0.25">
      <c r="A64" s="10">
        <v>210901</v>
      </c>
      <c r="B64" s="10" t="s">
        <v>72</v>
      </c>
      <c r="C64" s="57">
        <f t="shared" ref="C64" si="48">E64+G64+I64+K64+M64+O64+Q64</f>
        <v>7174000</v>
      </c>
      <c r="D64" s="57">
        <f t="shared" ref="D64" si="49">F64+H64+J64+L64+N64+P64+R64</f>
        <v>4506300</v>
      </c>
      <c r="E64" s="12">
        <v>3874000</v>
      </c>
      <c r="F64" s="54">
        <v>2858200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1650000</v>
      </c>
      <c r="P64" s="54">
        <v>424100</v>
      </c>
      <c r="Q64" s="54">
        <v>1650000</v>
      </c>
      <c r="R64" s="54">
        <v>1224000</v>
      </c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0">
        <v>210902</v>
      </c>
      <c r="B65" s="10" t="s">
        <v>73</v>
      </c>
      <c r="C65" s="57">
        <f t="shared" ref="C65" si="50">E65+G65+I65+K65+M65+O65+Q65</f>
        <v>694400</v>
      </c>
      <c r="D65" s="57">
        <f t="shared" ref="D65" si="51">F65+H65+J65+L65+N65+P65+R65</f>
        <v>690000</v>
      </c>
      <c r="E65" s="54">
        <v>694400</v>
      </c>
      <c r="F65" s="54">
        <v>690000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s="118" customFormat="1" x14ac:dyDescent="0.25">
      <c r="A66" s="120">
        <v>26109</v>
      </c>
      <c r="B66" s="114" t="s">
        <v>74</v>
      </c>
      <c r="C66" s="115">
        <f>E66+G66+I66+K66+M66+O66+Q66</f>
        <v>0</v>
      </c>
      <c r="D66" s="115">
        <f>F66+H66+J66+L66+N66+P66+R66</f>
        <v>0</v>
      </c>
      <c r="E66" s="116">
        <f>E67</f>
        <v>0</v>
      </c>
      <c r="F66" s="116">
        <f>F67</f>
        <v>0</v>
      </c>
      <c r="G66" s="116">
        <f t="shared" ref="G66:Q66" si="52">G67</f>
        <v>0</v>
      </c>
      <c r="H66" s="116">
        <f t="shared" si="52"/>
        <v>0</v>
      </c>
      <c r="I66" s="116">
        <f t="shared" si="52"/>
        <v>0</v>
      </c>
      <c r="J66" s="116">
        <f t="shared" si="52"/>
        <v>0</v>
      </c>
      <c r="K66" s="116">
        <f t="shared" si="52"/>
        <v>0</v>
      </c>
      <c r="L66" s="116">
        <f t="shared" si="52"/>
        <v>0</v>
      </c>
      <c r="M66" s="116">
        <f t="shared" si="52"/>
        <v>0</v>
      </c>
      <c r="N66" s="116">
        <f t="shared" si="52"/>
        <v>0</v>
      </c>
      <c r="O66" s="116">
        <f t="shared" si="52"/>
        <v>0</v>
      </c>
      <c r="P66" s="116">
        <f t="shared" si="52"/>
        <v>0</v>
      </c>
      <c r="Q66" s="116">
        <f t="shared" si="52"/>
        <v>0</v>
      </c>
      <c r="R66" s="116">
        <f>R67</f>
        <v>0</v>
      </c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</row>
    <row r="67" spans="1:31" x14ac:dyDescent="0.25">
      <c r="A67" s="10">
        <v>26109</v>
      </c>
      <c r="B67" s="10" t="s">
        <v>74</v>
      </c>
      <c r="C67" s="57">
        <f t="shared" ref="C67" si="53">E67+G67+I67+K67+M67+O67+Q67</f>
        <v>0</v>
      </c>
      <c r="D67" s="57">
        <f t="shared" ref="D67" si="54">F67+H67+J67+L67+N67+P67+R67</f>
        <v>0</v>
      </c>
      <c r="E67" s="12"/>
      <c r="F67" s="12"/>
      <c r="G67" s="12"/>
      <c r="H67" s="12"/>
      <c r="I67" s="12"/>
      <c r="J67" s="12">
        <v>0</v>
      </c>
      <c r="K67" s="14"/>
      <c r="L67" s="12">
        <v>0</v>
      </c>
      <c r="M67" s="12"/>
      <c r="N67" s="12">
        <v>0</v>
      </c>
      <c r="O67" s="12"/>
      <c r="P67" s="14">
        <v>0</v>
      </c>
      <c r="Q67" s="12">
        <v>0</v>
      </c>
      <c r="R67" s="12">
        <v>0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s="118" customFormat="1" x14ac:dyDescent="0.25">
      <c r="A68" s="114">
        <v>2132</v>
      </c>
      <c r="B68" s="114" t="s">
        <v>75</v>
      </c>
      <c r="C68" s="115">
        <f>E68+G68+I68+K68+M68+O68+Q68</f>
        <v>264920000</v>
      </c>
      <c r="D68" s="115">
        <f>F68+H68+J68+L68+N68+P68+R68</f>
        <v>196000</v>
      </c>
      <c r="E68" s="116">
        <f>E69+E70+E71</f>
        <v>261786800</v>
      </c>
      <c r="F68" s="116">
        <f t="shared" ref="F68:R68" si="55">F69+F70+F71</f>
        <v>0</v>
      </c>
      <c r="G68" s="116">
        <f t="shared" si="55"/>
        <v>2066800</v>
      </c>
      <c r="H68" s="116">
        <f t="shared" si="55"/>
        <v>0</v>
      </c>
      <c r="I68" s="116">
        <f t="shared" si="55"/>
        <v>373200</v>
      </c>
      <c r="J68" s="116">
        <f t="shared" si="55"/>
        <v>0</v>
      </c>
      <c r="K68" s="116">
        <f t="shared" si="55"/>
        <v>133200</v>
      </c>
      <c r="L68" s="116">
        <f t="shared" si="55"/>
        <v>0</v>
      </c>
      <c r="M68" s="116">
        <f t="shared" si="55"/>
        <v>180000</v>
      </c>
      <c r="N68" s="116">
        <f t="shared" si="55"/>
        <v>0</v>
      </c>
      <c r="O68" s="116">
        <f t="shared" si="55"/>
        <v>180000</v>
      </c>
      <c r="P68" s="116">
        <f t="shared" si="55"/>
        <v>0</v>
      </c>
      <c r="Q68" s="116">
        <f t="shared" si="55"/>
        <v>200000</v>
      </c>
      <c r="R68" s="116">
        <f t="shared" si="55"/>
        <v>196000</v>
      </c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</row>
    <row r="69" spans="1:31" x14ac:dyDescent="0.25">
      <c r="A69" s="10">
        <v>213207</v>
      </c>
      <c r="B69" s="10" t="s">
        <v>76</v>
      </c>
      <c r="C69" s="57">
        <f t="shared" ref="C69" si="56">E69+G69+I69+K69+M69+O69+Q69</f>
        <v>143166000</v>
      </c>
      <c r="D69" s="57">
        <f t="shared" ref="D69" si="57">F69+H69+J69+L69+N69+P69+R69</f>
        <v>0</v>
      </c>
      <c r="E69" s="12">
        <v>143166000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0">
        <v>213208</v>
      </c>
      <c r="B70" s="10" t="s">
        <v>77</v>
      </c>
      <c r="C70" s="57">
        <f t="shared" ref="C70:C71" si="58">E70+G70+I70+K70+M70+O70+Q70</f>
        <v>118387600</v>
      </c>
      <c r="D70" s="57">
        <f t="shared" ref="D70:D71" si="59">F70+H70+J70+L70+N70+P70+R70</f>
        <v>0</v>
      </c>
      <c r="E70" s="54">
        <v>118387600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0">
        <v>213209</v>
      </c>
      <c r="B71" s="10" t="s">
        <v>78</v>
      </c>
      <c r="C71" s="57">
        <f t="shared" si="58"/>
        <v>3366400</v>
      </c>
      <c r="D71" s="57">
        <f t="shared" si="59"/>
        <v>196000</v>
      </c>
      <c r="E71" s="54">
        <v>233200</v>
      </c>
      <c r="F71" s="54">
        <v>0</v>
      </c>
      <c r="G71" s="54">
        <v>2066800</v>
      </c>
      <c r="H71" s="54">
        <v>0</v>
      </c>
      <c r="I71" s="54">
        <v>373200</v>
      </c>
      <c r="J71" s="54">
        <v>0</v>
      </c>
      <c r="K71" s="54">
        <v>133200</v>
      </c>
      <c r="L71" s="54">
        <v>0</v>
      </c>
      <c r="M71" s="54">
        <v>180000</v>
      </c>
      <c r="N71" s="54">
        <v>0</v>
      </c>
      <c r="O71" s="54">
        <v>180000</v>
      </c>
      <c r="P71" s="54">
        <v>0</v>
      </c>
      <c r="Q71" s="54">
        <v>200000</v>
      </c>
      <c r="R71" s="54">
        <v>196000</v>
      </c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s="93" customFormat="1" x14ac:dyDescent="0.25">
      <c r="A72" s="94"/>
      <c r="B72" s="94" t="s">
        <v>79</v>
      </c>
      <c r="C72" s="92">
        <v>478</v>
      </c>
      <c r="D72" s="92">
        <v>0</v>
      </c>
      <c r="E72" s="95">
        <v>35</v>
      </c>
      <c r="F72" s="95">
        <v>0</v>
      </c>
      <c r="G72" s="95">
        <v>310</v>
      </c>
      <c r="H72" s="95">
        <v>0</v>
      </c>
      <c r="I72" s="95">
        <v>56</v>
      </c>
      <c r="J72" s="95">
        <v>0</v>
      </c>
      <c r="K72" s="95">
        <v>20</v>
      </c>
      <c r="L72" s="95">
        <v>0</v>
      </c>
      <c r="M72" s="95">
        <v>27</v>
      </c>
      <c r="N72" s="95">
        <v>0</v>
      </c>
      <c r="O72" s="95"/>
      <c r="P72" s="95"/>
      <c r="Q72" s="95">
        <v>30</v>
      </c>
      <c r="R72" s="95">
        <v>0</v>
      </c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</row>
    <row r="73" spans="1:31" x14ac:dyDescent="0.25">
      <c r="A73" s="10"/>
      <c r="B73" s="10" t="s">
        <v>80</v>
      </c>
      <c r="C73" s="11">
        <v>7</v>
      </c>
      <c r="D73" s="11">
        <v>0</v>
      </c>
      <c r="E73" s="12">
        <v>1</v>
      </c>
      <c r="F73" s="12"/>
      <c r="G73" s="12">
        <v>1</v>
      </c>
      <c r="H73" s="12"/>
      <c r="I73" s="12">
        <v>1</v>
      </c>
      <c r="J73" s="12"/>
      <c r="K73" s="14">
        <v>1</v>
      </c>
      <c r="L73" s="12"/>
      <c r="M73" s="12">
        <v>1</v>
      </c>
      <c r="N73" s="12"/>
      <c r="O73" s="12">
        <v>1</v>
      </c>
      <c r="P73" s="14"/>
      <c r="Q73" s="12">
        <v>1</v>
      </c>
      <c r="R73" s="12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0"/>
      <c r="B74" s="10" t="s">
        <v>81</v>
      </c>
      <c r="C74" s="11">
        <v>355</v>
      </c>
      <c r="D74" s="11">
        <v>0</v>
      </c>
      <c r="E74" s="12">
        <v>24</v>
      </c>
      <c r="F74" s="12"/>
      <c r="G74" s="12">
        <v>216</v>
      </c>
      <c r="H74" s="12"/>
      <c r="I74" s="12">
        <v>52</v>
      </c>
      <c r="J74" s="12"/>
      <c r="K74" s="14">
        <v>6</v>
      </c>
      <c r="L74" s="12"/>
      <c r="M74" s="12">
        <v>13</v>
      </c>
      <c r="N74" s="12"/>
      <c r="O74" s="12">
        <v>21</v>
      </c>
      <c r="P74" s="14"/>
      <c r="Q74" s="12">
        <v>23</v>
      </c>
      <c r="R74" s="12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0"/>
      <c r="B75" s="10" t="s">
        <v>82</v>
      </c>
      <c r="C75" s="11">
        <v>143</v>
      </c>
      <c r="D75" s="11">
        <v>0</v>
      </c>
      <c r="E75" s="12">
        <v>10</v>
      </c>
      <c r="F75" s="12"/>
      <c r="G75" s="12">
        <v>93</v>
      </c>
      <c r="H75" s="12"/>
      <c r="I75" s="12">
        <v>3</v>
      </c>
      <c r="J75" s="12"/>
      <c r="K75" s="14">
        <v>13</v>
      </c>
      <c r="L75" s="12"/>
      <c r="M75" s="12">
        <v>13</v>
      </c>
      <c r="N75" s="12"/>
      <c r="O75" s="12">
        <v>5</v>
      </c>
      <c r="P75" s="14"/>
      <c r="Q75" s="12">
        <v>6</v>
      </c>
      <c r="R75" s="12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2"/>
      <c r="B76" s="2"/>
      <c r="C76" s="20"/>
      <c r="D76" s="20"/>
      <c r="E76" s="2"/>
      <c r="F76" s="2"/>
      <c r="G76" s="21" t="s">
        <v>83</v>
      </c>
      <c r="H76" s="22"/>
      <c r="I76" s="2"/>
      <c r="J76" s="2"/>
      <c r="K76" s="2"/>
      <c r="L76" s="2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2"/>
      <c r="B77" s="2"/>
      <c r="C77" s="2"/>
      <c r="D77" s="2"/>
      <c r="E77" s="66" t="s">
        <v>84</v>
      </c>
      <c r="F77" s="66"/>
      <c r="G77" s="66"/>
      <c r="H77" s="66"/>
      <c r="I77" s="66"/>
      <c r="J77" s="2"/>
      <c r="K77" s="2"/>
      <c r="L77" s="2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23.25" customHeight="1" x14ac:dyDescent="0.25">
      <c r="A78" s="2"/>
      <c r="B78" s="2"/>
      <c r="C78" s="2"/>
      <c r="D78" s="2"/>
      <c r="E78" s="66" t="s">
        <v>85</v>
      </c>
      <c r="F78" s="66"/>
      <c r="G78" s="66"/>
      <c r="H78" s="66"/>
      <c r="I78" s="6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</sheetData>
  <mergeCells count="19">
    <mergeCell ref="E78:I78"/>
    <mergeCell ref="K5:L5"/>
    <mergeCell ref="M5:N5"/>
    <mergeCell ref="O5:P5"/>
    <mergeCell ref="Q5:R5"/>
    <mergeCell ref="E6:F6"/>
    <mergeCell ref="G6:H6"/>
    <mergeCell ref="I6:J6"/>
    <mergeCell ref="K6:L6"/>
    <mergeCell ref="M6:N6"/>
    <mergeCell ref="O6:P6"/>
    <mergeCell ref="I5:J5"/>
    <mergeCell ref="E5:F5"/>
    <mergeCell ref="G5:H5"/>
    <mergeCell ref="A5:A6"/>
    <mergeCell ref="B5:B6"/>
    <mergeCell ref="C5:D6"/>
    <mergeCell ref="Q6:R6"/>
    <mergeCell ref="E77:I77"/>
  </mergeCells>
  <pageMargins left="0.2" right="0" top="0.5" bottom="0" header="0.3" footer="0.3"/>
  <pageSetup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selection activeCell="A117" sqref="A117:H117"/>
    </sheetView>
  </sheetViews>
  <sheetFormatPr defaultRowHeight="15" x14ac:dyDescent="0.25"/>
  <cols>
    <col min="1" max="1" width="19.5703125" customWidth="1"/>
    <col min="2" max="8" width="18.5703125" customWidth="1"/>
    <col min="11" max="11" width="16.5703125" customWidth="1"/>
    <col min="12" max="12" width="15.28515625" bestFit="1" customWidth="1"/>
    <col min="13" max="13" width="14.28515625" bestFit="1" customWidth="1"/>
  </cols>
  <sheetData>
    <row r="1" spans="1:13" x14ac:dyDescent="0.25">
      <c r="A1" s="86" t="s">
        <v>101</v>
      </c>
      <c r="B1" s="86"/>
      <c r="C1" s="86"/>
      <c r="D1" s="86"/>
      <c r="E1" s="86"/>
      <c r="F1" s="86"/>
      <c r="G1" s="86"/>
      <c r="H1" s="31" t="s">
        <v>86</v>
      </c>
    </row>
    <row r="2" spans="1:13" ht="24.75" x14ac:dyDescent="0.25">
      <c r="A2" s="32" t="s">
        <v>87</v>
      </c>
      <c r="B2" s="33" t="s">
        <v>88</v>
      </c>
      <c r="C2" s="33" t="s">
        <v>89</v>
      </c>
      <c r="D2" s="34" t="s">
        <v>90</v>
      </c>
      <c r="E2" s="34" t="s">
        <v>91</v>
      </c>
      <c r="F2" s="35" t="s">
        <v>92</v>
      </c>
      <c r="G2" s="34" t="s">
        <v>93</v>
      </c>
      <c r="H2" s="36" t="s">
        <v>94</v>
      </c>
    </row>
    <row r="3" spans="1:13" x14ac:dyDescent="0.25">
      <c r="A3" s="70" t="s">
        <v>19</v>
      </c>
      <c r="B3" s="71"/>
      <c r="C3" s="71"/>
      <c r="D3" s="71"/>
      <c r="E3" s="71"/>
      <c r="F3" s="71"/>
      <c r="G3" s="71"/>
      <c r="H3" s="72"/>
    </row>
    <row r="4" spans="1:13" x14ac:dyDescent="0.25">
      <c r="A4" s="37"/>
      <c r="B4" s="33">
        <v>71602</v>
      </c>
      <c r="C4" s="33">
        <v>80101</v>
      </c>
      <c r="D4" s="34">
        <v>350001</v>
      </c>
      <c r="E4" s="38"/>
      <c r="F4" s="38">
        <v>0</v>
      </c>
      <c r="G4" s="38"/>
      <c r="H4" s="36"/>
    </row>
    <row r="5" spans="1:13" ht="15.75" thickBot="1" x14ac:dyDescent="0.3">
      <c r="A5" s="73" t="s">
        <v>20</v>
      </c>
      <c r="B5" s="73"/>
      <c r="C5" s="73"/>
      <c r="D5" s="73"/>
      <c r="E5" s="73"/>
      <c r="F5" s="73"/>
      <c r="G5" s="73"/>
      <c r="H5" s="74"/>
    </row>
    <row r="6" spans="1:13" ht="15.75" thickBot="1" x14ac:dyDescent="0.3">
      <c r="A6" s="75" t="s">
        <v>95</v>
      </c>
      <c r="B6" s="39"/>
      <c r="C6" s="39"/>
      <c r="D6" s="39">
        <v>210101</v>
      </c>
      <c r="E6" s="40">
        <f t="shared" ref="E6:E12" si="0">E29+E52+E74+E96+E118</f>
        <v>5180000</v>
      </c>
      <c r="F6" s="58">
        <f>F52+F74+F96+F118</f>
        <v>0</v>
      </c>
      <c r="G6" s="58">
        <f t="shared" ref="F6:G6" si="1">G29+G52+G74+G96+G118</f>
        <v>5180000</v>
      </c>
      <c r="H6" s="87"/>
      <c r="K6" s="61">
        <v>5180000</v>
      </c>
      <c r="L6" s="90">
        <f>K6+K9+K10+K11+K16+K18+K21+K22</f>
        <v>60475548</v>
      </c>
      <c r="M6" s="90">
        <f>L6-K25</f>
        <v>-4944400</v>
      </c>
    </row>
    <row r="7" spans="1:13" ht="15.75" thickBot="1" x14ac:dyDescent="0.3">
      <c r="A7" s="76"/>
      <c r="B7" s="41"/>
      <c r="C7" s="41"/>
      <c r="D7" s="41">
        <v>210201</v>
      </c>
      <c r="E7" s="58">
        <f t="shared" si="0"/>
        <v>0</v>
      </c>
      <c r="F7" s="58">
        <f t="shared" ref="F7:G7" si="2">F30+F53+F75+F97+F119</f>
        <v>0</v>
      </c>
      <c r="G7" s="58">
        <f t="shared" si="2"/>
        <v>0</v>
      </c>
      <c r="H7" s="88"/>
      <c r="K7" s="61">
        <v>0</v>
      </c>
      <c r="L7" s="90">
        <f>E25-L6</f>
        <v>4944400</v>
      </c>
    </row>
    <row r="8" spans="1:13" ht="15.75" thickBot="1" x14ac:dyDescent="0.3">
      <c r="A8" s="76"/>
      <c r="B8" s="41"/>
      <c r="C8" s="41"/>
      <c r="D8" s="41">
        <v>210301</v>
      </c>
      <c r="E8" s="58">
        <f t="shared" si="0"/>
        <v>0</v>
      </c>
      <c r="F8" s="58">
        <f t="shared" ref="E8:G23" si="3">F31+F54+F76+F98+F120</f>
        <v>0</v>
      </c>
      <c r="G8" s="58">
        <f t="shared" si="3"/>
        <v>0</v>
      </c>
      <c r="H8" s="88"/>
      <c r="K8" s="61">
        <v>0</v>
      </c>
      <c r="L8" s="90"/>
    </row>
    <row r="9" spans="1:13" ht="15.75" thickBot="1" x14ac:dyDescent="0.3">
      <c r="A9" s="76"/>
      <c r="B9" s="41"/>
      <c r="C9" s="41"/>
      <c r="D9" s="41">
        <v>210302</v>
      </c>
      <c r="E9" s="58">
        <f t="shared" si="0"/>
        <v>8912171</v>
      </c>
      <c r="F9" s="58">
        <f>F32+F55+F77+F99+F121</f>
        <v>1811731</v>
      </c>
      <c r="G9" s="58">
        <f t="shared" si="3"/>
        <v>10723902</v>
      </c>
      <c r="H9" s="88"/>
      <c r="K9" s="61">
        <v>8912171</v>
      </c>
    </row>
    <row r="10" spans="1:13" ht="15.75" thickBot="1" x14ac:dyDescent="0.3">
      <c r="A10" s="76"/>
      <c r="B10" s="41"/>
      <c r="C10" s="41"/>
      <c r="D10" s="41">
        <v>210303</v>
      </c>
      <c r="E10" s="58">
        <f t="shared" si="0"/>
        <v>2755880</v>
      </c>
      <c r="F10" s="58">
        <f t="shared" si="3"/>
        <v>2596900</v>
      </c>
      <c r="G10" s="58">
        <f t="shared" si="3"/>
        <v>5352780</v>
      </c>
      <c r="H10" s="88"/>
      <c r="K10" s="61">
        <v>2755880</v>
      </c>
    </row>
    <row r="11" spans="1:13" ht="15.75" thickBot="1" x14ac:dyDescent="0.3">
      <c r="A11" s="76"/>
      <c r="B11" s="41"/>
      <c r="C11" s="41"/>
      <c r="D11" s="41">
        <v>210401</v>
      </c>
      <c r="E11" s="58">
        <f t="shared" si="0"/>
        <v>2415800</v>
      </c>
      <c r="F11" s="58">
        <f t="shared" si="3"/>
        <v>426200</v>
      </c>
      <c r="G11" s="58">
        <f t="shared" si="3"/>
        <v>2842000</v>
      </c>
      <c r="H11" s="88"/>
      <c r="K11" s="61">
        <v>2415800</v>
      </c>
    </row>
    <row r="12" spans="1:13" ht="15.75" thickBot="1" x14ac:dyDescent="0.3">
      <c r="A12" s="76"/>
      <c r="B12" s="41"/>
      <c r="C12" s="41"/>
      <c r="D12" s="41">
        <v>210402</v>
      </c>
      <c r="E12" s="58">
        <f t="shared" si="0"/>
        <v>0</v>
      </c>
      <c r="F12" s="58">
        <f t="shared" si="3"/>
        <v>0</v>
      </c>
      <c r="G12" s="58">
        <f t="shared" si="3"/>
        <v>0</v>
      </c>
      <c r="H12" s="88"/>
      <c r="K12" s="61">
        <v>0</v>
      </c>
    </row>
    <row r="13" spans="1:13" ht="15.75" thickBot="1" x14ac:dyDescent="0.3">
      <c r="A13" s="76"/>
      <c r="B13" s="41"/>
      <c r="C13" s="41"/>
      <c r="D13" s="41">
        <v>210403</v>
      </c>
      <c r="E13" s="58">
        <f t="shared" ref="E13:E15" si="4">E36+E59+E81+E103+E125</f>
        <v>0</v>
      </c>
      <c r="F13" s="58">
        <f t="shared" si="3"/>
        <v>0</v>
      </c>
      <c r="G13" s="58">
        <f t="shared" si="3"/>
        <v>0</v>
      </c>
      <c r="H13" s="88"/>
      <c r="K13" s="61">
        <v>0</v>
      </c>
    </row>
    <row r="14" spans="1:13" ht="15.75" thickBot="1" x14ac:dyDescent="0.3">
      <c r="A14" s="76"/>
      <c r="B14" s="41"/>
      <c r="C14" s="41"/>
      <c r="D14" s="41">
        <v>210404</v>
      </c>
      <c r="E14" s="58">
        <f t="shared" si="4"/>
        <v>0</v>
      </c>
      <c r="F14" s="58">
        <f t="shared" si="3"/>
        <v>0</v>
      </c>
      <c r="G14" s="58">
        <f t="shared" si="3"/>
        <v>0</v>
      </c>
      <c r="H14" s="88"/>
      <c r="K14" s="61">
        <v>0</v>
      </c>
    </row>
    <row r="15" spans="1:13" ht="15.75" thickBot="1" x14ac:dyDescent="0.3">
      <c r="A15" s="76"/>
      <c r="B15" s="41"/>
      <c r="C15" s="41"/>
      <c r="D15" s="41">
        <v>210405</v>
      </c>
      <c r="E15" s="58">
        <f t="shared" si="4"/>
        <v>0</v>
      </c>
      <c r="F15" s="58">
        <f t="shared" si="3"/>
        <v>0</v>
      </c>
      <c r="G15" s="58">
        <f t="shared" si="3"/>
        <v>0</v>
      </c>
      <c r="H15" s="88"/>
      <c r="K15" s="61">
        <v>0</v>
      </c>
    </row>
    <row r="16" spans="1:13" ht="15.75" thickBot="1" x14ac:dyDescent="0.3">
      <c r="A16" s="76"/>
      <c r="B16" s="41"/>
      <c r="C16" s="41"/>
      <c r="D16" s="41">
        <v>210406</v>
      </c>
      <c r="E16" s="58">
        <f>E39</f>
        <v>4944400</v>
      </c>
      <c r="F16" s="58">
        <f t="shared" si="3"/>
        <v>8324450</v>
      </c>
      <c r="G16" s="58">
        <f t="shared" si="3"/>
        <v>13268850</v>
      </c>
      <c r="H16" s="88"/>
      <c r="K16" s="61">
        <v>31106497</v>
      </c>
    </row>
    <row r="17" spans="1:11" ht="15.75" thickBot="1" x14ac:dyDescent="0.3">
      <c r="A17" s="76"/>
      <c r="B17" s="41"/>
      <c r="C17" s="41"/>
      <c r="D17" s="41">
        <v>210501</v>
      </c>
      <c r="E17" s="58">
        <f>E40+E62+E84+E106+E128</f>
        <v>31106497</v>
      </c>
      <c r="F17" s="58">
        <f t="shared" si="3"/>
        <v>34514235</v>
      </c>
      <c r="G17" s="58">
        <f t="shared" si="3"/>
        <v>65620732</v>
      </c>
      <c r="H17" s="88"/>
      <c r="K17" s="61">
        <v>31106497</v>
      </c>
    </row>
    <row r="18" spans="1:11" ht="15.75" thickBot="1" x14ac:dyDescent="0.3">
      <c r="A18" s="76"/>
      <c r="B18" s="41"/>
      <c r="C18" s="41"/>
      <c r="D18" s="42">
        <v>210502</v>
      </c>
      <c r="E18" s="58">
        <f>E41+E63+E85+E107+E129</f>
        <v>5446800</v>
      </c>
      <c r="F18" s="58">
        <f t="shared" si="3"/>
        <v>2841500</v>
      </c>
      <c r="G18" s="58">
        <f t="shared" si="3"/>
        <v>8288300</v>
      </c>
      <c r="H18" s="88"/>
      <c r="K18" s="61">
        <v>5446800</v>
      </c>
    </row>
    <row r="19" spans="1:11" ht="15.75" thickBot="1" x14ac:dyDescent="0.3">
      <c r="A19" s="76"/>
      <c r="B19" s="41"/>
      <c r="C19" s="41"/>
      <c r="D19" s="42">
        <v>210503</v>
      </c>
      <c r="E19" s="58">
        <f t="shared" si="3"/>
        <v>0</v>
      </c>
      <c r="F19" s="58">
        <f t="shared" si="3"/>
        <v>0</v>
      </c>
      <c r="G19" s="58">
        <f t="shared" si="3"/>
        <v>0</v>
      </c>
      <c r="H19" s="88"/>
      <c r="K19" s="61">
        <v>0</v>
      </c>
    </row>
    <row r="20" spans="1:11" ht="15.75" thickBot="1" x14ac:dyDescent="0.3">
      <c r="A20" s="76"/>
      <c r="B20" s="41"/>
      <c r="C20" s="41"/>
      <c r="D20" s="42">
        <v>210601</v>
      </c>
      <c r="E20" s="58">
        <f t="shared" si="3"/>
        <v>0</v>
      </c>
      <c r="F20" s="58">
        <f t="shared" si="3"/>
        <v>0</v>
      </c>
      <c r="G20" s="58">
        <f t="shared" si="3"/>
        <v>0</v>
      </c>
      <c r="H20" s="88"/>
      <c r="K20" s="61">
        <v>0</v>
      </c>
    </row>
    <row r="21" spans="1:11" ht="15.75" thickBot="1" x14ac:dyDescent="0.3">
      <c r="A21" s="76"/>
      <c r="B21" s="41"/>
      <c r="C21" s="41"/>
      <c r="D21" s="42">
        <v>210604</v>
      </c>
      <c r="E21" s="58">
        <f>E44+E66+E88+E110+E132</f>
        <v>4160400</v>
      </c>
      <c r="F21" s="58">
        <f t="shared" si="3"/>
        <v>8252230</v>
      </c>
      <c r="G21" s="58">
        <f t="shared" si="3"/>
        <v>12910630</v>
      </c>
      <c r="H21" s="88"/>
      <c r="K21" s="61">
        <v>4160400</v>
      </c>
    </row>
    <row r="22" spans="1:11" ht="15.75" thickBot="1" x14ac:dyDescent="0.3">
      <c r="A22" s="76"/>
      <c r="B22" s="41"/>
      <c r="C22" s="41"/>
      <c r="D22" s="42">
        <v>210702</v>
      </c>
      <c r="E22" s="58">
        <f>E45+E67+E89+E111+E133</f>
        <v>498000</v>
      </c>
      <c r="F22" s="58">
        <f t="shared" si="3"/>
        <v>0</v>
      </c>
      <c r="G22" s="58">
        <f t="shared" si="3"/>
        <v>0</v>
      </c>
      <c r="H22" s="88"/>
      <c r="K22" s="61">
        <v>498000</v>
      </c>
    </row>
    <row r="23" spans="1:11" ht="15.75" thickBot="1" x14ac:dyDescent="0.3">
      <c r="A23" s="76"/>
      <c r="B23" s="41"/>
      <c r="C23" s="41"/>
      <c r="D23" s="42">
        <v>210801</v>
      </c>
      <c r="E23" s="58">
        <f t="shared" si="3"/>
        <v>0</v>
      </c>
      <c r="F23" s="58">
        <f t="shared" si="3"/>
        <v>0</v>
      </c>
      <c r="G23" s="58">
        <f t="shared" si="3"/>
        <v>0</v>
      </c>
      <c r="H23" s="88"/>
      <c r="K23" s="61">
        <v>0</v>
      </c>
    </row>
    <row r="24" spans="1:11" x14ac:dyDescent="0.25">
      <c r="A24" s="76"/>
      <c r="B24" s="41"/>
      <c r="C24" s="41"/>
      <c r="D24" s="42">
        <v>210901</v>
      </c>
      <c r="E24" s="58">
        <f>E47+E69+E91+E113+E135</f>
        <v>0</v>
      </c>
      <c r="F24" s="43">
        <v>0</v>
      </c>
      <c r="G24" s="43">
        <v>0</v>
      </c>
      <c r="H24" s="88"/>
      <c r="K24" s="62">
        <v>0</v>
      </c>
    </row>
    <row r="25" spans="1:11" ht="15.75" customHeight="1" thickBot="1" x14ac:dyDescent="0.3">
      <c r="A25" s="77"/>
      <c r="B25" s="81" t="s">
        <v>96</v>
      </c>
      <c r="C25" s="82"/>
      <c r="D25" s="83"/>
      <c r="E25" s="44">
        <f>SUM(E6:E24)</f>
        <v>65419948</v>
      </c>
      <c r="F25" s="63">
        <f>SUM(F6:F24)</f>
        <v>58767246</v>
      </c>
      <c r="G25" s="44">
        <f>SUM(G6:G24)</f>
        <v>124187194</v>
      </c>
      <c r="H25" s="89"/>
      <c r="J25">
        <v>65419948</v>
      </c>
      <c r="K25" s="63">
        <v>65419948</v>
      </c>
    </row>
    <row r="26" spans="1:11" hidden="1" x14ac:dyDescent="0.25">
      <c r="A26" s="70" t="s">
        <v>19</v>
      </c>
      <c r="B26" s="71"/>
      <c r="C26" s="71"/>
      <c r="D26" s="71"/>
      <c r="E26" s="71"/>
      <c r="F26" s="71"/>
      <c r="G26" s="71"/>
      <c r="H26" s="72"/>
    </row>
    <row r="27" spans="1:11" hidden="1" x14ac:dyDescent="0.25">
      <c r="A27" s="37"/>
      <c r="B27" s="33">
        <v>71602</v>
      </c>
      <c r="C27" s="33">
        <v>80101</v>
      </c>
      <c r="D27" s="34">
        <v>350001</v>
      </c>
      <c r="E27" s="38"/>
      <c r="F27" s="38">
        <v>0</v>
      </c>
      <c r="G27" s="38"/>
      <c r="H27" s="36"/>
    </row>
    <row r="28" spans="1:11" ht="15.75" thickBot="1" x14ac:dyDescent="0.3">
      <c r="A28" s="73" t="s">
        <v>20</v>
      </c>
      <c r="B28" s="73"/>
      <c r="C28" s="73"/>
      <c r="D28" s="73"/>
      <c r="E28" s="73"/>
      <c r="F28" s="73"/>
      <c r="G28" s="73"/>
      <c r="H28" s="74"/>
    </row>
    <row r="29" spans="1:11" ht="14.25" customHeight="1" x14ac:dyDescent="0.25">
      <c r="A29" s="75" t="s">
        <v>10</v>
      </c>
      <c r="B29" s="39"/>
      <c r="C29" s="39"/>
      <c r="D29" s="39">
        <v>210101</v>
      </c>
      <c r="E29" s="45">
        <v>0</v>
      </c>
      <c r="F29" s="45"/>
      <c r="G29" s="59">
        <f>E29+F29</f>
        <v>0</v>
      </c>
      <c r="H29" s="78"/>
    </row>
    <row r="30" spans="1:11" ht="14.25" customHeight="1" x14ac:dyDescent="0.25">
      <c r="A30" s="76"/>
      <c r="B30" s="41"/>
      <c r="C30" s="41"/>
      <c r="D30" s="41">
        <v>210201</v>
      </c>
      <c r="E30" s="47">
        <v>0</v>
      </c>
      <c r="F30" s="47"/>
      <c r="G30" s="59">
        <f t="shared" ref="G30:G47" si="5">E30+F30</f>
        <v>0</v>
      </c>
      <c r="H30" s="79"/>
    </row>
    <row r="31" spans="1:11" ht="14.25" customHeight="1" x14ac:dyDescent="0.25">
      <c r="A31" s="76"/>
      <c r="B31" s="41"/>
      <c r="C31" s="41"/>
      <c r="D31" s="41">
        <v>210301</v>
      </c>
      <c r="E31" s="47">
        <v>0</v>
      </c>
      <c r="F31" s="47"/>
      <c r="G31" s="59">
        <f t="shared" si="5"/>
        <v>0</v>
      </c>
      <c r="H31" s="79"/>
    </row>
    <row r="32" spans="1:11" ht="14.25" customHeight="1" x14ac:dyDescent="0.25">
      <c r="A32" s="76"/>
      <c r="B32" s="41"/>
      <c r="C32" s="41"/>
      <c r="D32" s="41">
        <v>210302</v>
      </c>
      <c r="E32" s="47">
        <v>0</v>
      </c>
      <c r="F32" s="47"/>
      <c r="G32" s="59">
        <f t="shared" si="5"/>
        <v>0</v>
      </c>
      <c r="H32" s="79"/>
    </row>
    <row r="33" spans="1:11" ht="14.25" customHeight="1" x14ac:dyDescent="0.25">
      <c r="A33" s="76"/>
      <c r="B33" s="41"/>
      <c r="C33" s="41"/>
      <c r="D33" s="41">
        <v>210303</v>
      </c>
      <c r="E33" s="47">
        <v>0</v>
      </c>
      <c r="F33" s="47"/>
      <c r="G33" s="59">
        <f t="shared" si="5"/>
        <v>0</v>
      </c>
      <c r="H33" s="79"/>
    </row>
    <row r="34" spans="1:11" x14ac:dyDescent="0.25">
      <c r="A34" s="76"/>
      <c r="B34" s="41"/>
      <c r="C34" s="41"/>
      <c r="D34" s="41">
        <v>210401</v>
      </c>
      <c r="E34" s="47">
        <v>2415800</v>
      </c>
      <c r="F34" s="47">
        <v>426200</v>
      </c>
      <c r="G34" s="59">
        <f t="shared" si="5"/>
        <v>2842000</v>
      </c>
      <c r="H34" s="79"/>
    </row>
    <row r="35" spans="1:11" x14ac:dyDescent="0.25">
      <c r="A35" s="76"/>
      <c r="B35" s="41"/>
      <c r="C35" s="41"/>
      <c r="D35" s="41">
        <v>210402</v>
      </c>
      <c r="E35" s="47">
        <v>0</v>
      </c>
      <c r="F35" s="47">
        <v>0</v>
      </c>
      <c r="G35" s="59">
        <f t="shared" si="5"/>
        <v>0</v>
      </c>
      <c r="H35" s="79"/>
    </row>
    <row r="36" spans="1:11" x14ac:dyDescent="0.25">
      <c r="A36" s="76"/>
      <c r="B36" s="41"/>
      <c r="C36" s="41"/>
      <c r="D36" s="41">
        <v>210403</v>
      </c>
      <c r="E36" s="47">
        <v>0</v>
      </c>
      <c r="F36" s="47">
        <v>0</v>
      </c>
      <c r="G36" s="59">
        <f t="shared" si="5"/>
        <v>0</v>
      </c>
      <c r="H36" s="79"/>
    </row>
    <row r="37" spans="1:11" x14ac:dyDescent="0.25">
      <c r="A37" s="76"/>
      <c r="B37" s="41"/>
      <c r="C37" s="41"/>
      <c r="D37" s="41">
        <v>210404</v>
      </c>
      <c r="E37" s="47">
        <v>0</v>
      </c>
      <c r="F37" s="47">
        <v>0</v>
      </c>
      <c r="G37" s="59">
        <f t="shared" si="5"/>
        <v>0</v>
      </c>
      <c r="H37" s="79"/>
    </row>
    <row r="38" spans="1:11" x14ac:dyDescent="0.25">
      <c r="A38" s="76"/>
      <c r="B38" s="41"/>
      <c r="C38" s="41"/>
      <c r="D38" s="41">
        <v>210405</v>
      </c>
      <c r="E38" s="47">
        <v>0</v>
      </c>
      <c r="F38" s="47">
        <v>0</v>
      </c>
      <c r="G38" s="59">
        <f t="shared" si="5"/>
        <v>0</v>
      </c>
      <c r="H38" s="79"/>
    </row>
    <row r="39" spans="1:11" x14ac:dyDescent="0.25">
      <c r="A39" s="76"/>
      <c r="B39" s="41"/>
      <c r="C39" s="41"/>
      <c r="D39" s="41">
        <v>210406</v>
      </c>
      <c r="E39" s="47">
        <v>4944400</v>
      </c>
      <c r="F39" s="47">
        <v>8324450</v>
      </c>
      <c r="G39" s="59">
        <f t="shared" si="5"/>
        <v>13268850</v>
      </c>
      <c r="H39" s="79"/>
    </row>
    <row r="40" spans="1:11" x14ac:dyDescent="0.25">
      <c r="A40" s="76"/>
      <c r="B40" s="41"/>
      <c r="C40" s="41"/>
      <c r="D40" s="41">
        <v>210501</v>
      </c>
      <c r="E40" s="47">
        <v>31106497</v>
      </c>
      <c r="F40" s="47">
        <v>34514235</v>
      </c>
      <c r="G40" s="59">
        <f t="shared" si="5"/>
        <v>65620732</v>
      </c>
      <c r="H40" s="79"/>
    </row>
    <row r="41" spans="1:11" x14ac:dyDescent="0.25">
      <c r="A41" s="76"/>
      <c r="B41" s="41"/>
      <c r="C41" s="41"/>
      <c r="D41" s="42">
        <v>210502</v>
      </c>
      <c r="E41" s="49">
        <v>5446800</v>
      </c>
      <c r="F41" s="47">
        <v>2841500</v>
      </c>
      <c r="G41" s="59">
        <f t="shared" si="5"/>
        <v>8288300</v>
      </c>
      <c r="H41" s="79"/>
    </row>
    <row r="42" spans="1:11" x14ac:dyDescent="0.25">
      <c r="A42" s="76"/>
      <c r="B42" s="41"/>
      <c r="C42" s="41"/>
      <c r="D42" s="42">
        <v>210503</v>
      </c>
      <c r="E42" s="49">
        <v>0</v>
      </c>
      <c r="F42" s="47">
        <v>0</v>
      </c>
      <c r="G42" s="59">
        <f t="shared" si="5"/>
        <v>0</v>
      </c>
      <c r="H42" s="79"/>
    </row>
    <row r="43" spans="1:11" x14ac:dyDescent="0.25">
      <c r="A43" s="76"/>
      <c r="B43" s="41"/>
      <c r="C43" s="41"/>
      <c r="D43" s="42">
        <v>210601</v>
      </c>
      <c r="E43" s="49">
        <v>0</v>
      </c>
      <c r="F43" s="47">
        <v>0</v>
      </c>
      <c r="G43" s="59">
        <f t="shared" si="5"/>
        <v>0</v>
      </c>
      <c r="H43" s="79"/>
    </row>
    <row r="44" spans="1:11" x14ac:dyDescent="0.25">
      <c r="A44" s="76"/>
      <c r="B44" s="41"/>
      <c r="C44" s="41"/>
      <c r="D44" s="42">
        <v>210604</v>
      </c>
      <c r="E44" s="49">
        <v>4160400</v>
      </c>
      <c r="F44" s="47">
        <v>8050230</v>
      </c>
      <c r="G44" s="59">
        <f t="shared" si="5"/>
        <v>12210630</v>
      </c>
      <c r="H44" s="79"/>
    </row>
    <row r="45" spans="1:11" x14ac:dyDescent="0.25">
      <c r="A45" s="76"/>
      <c r="B45" s="41"/>
      <c r="C45" s="41"/>
      <c r="D45" s="42">
        <v>210702</v>
      </c>
      <c r="E45" s="49">
        <v>0</v>
      </c>
      <c r="F45" s="47">
        <v>0</v>
      </c>
      <c r="G45" s="59">
        <f t="shared" si="5"/>
        <v>0</v>
      </c>
      <c r="H45" s="79"/>
    </row>
    <row r="46" spans="1:11" x14ac:dyDescent="0.25">
      <c r="A46" s="76"/>
      <c r="B46" s="41"/>
      <c r="C46" s="41"/>
      <c r="D46" s="42">
        <v>210801</v>
      </c>
      <c r="E46" s="49">
        <v>0</v>
      </c>
      <c r="F46" s="49"/>
      <c r="G46" s="59">
        <f t="shared" si="5"/>
        <v>0</v>
      </c>
      <c r="H46" s="79"/>
    </row>
    <row r="47" spans="1:11" ht="12" customHeight="1" x14ac:dyDescent="0.25">
      <c r="A47" s="76"/>
      <c r="B47" s="41"/>
      <c r="C47" s="41"/>
      <c r="D47" s="42">
        <v>210901</v>
      </c>
      <c r="E47" s="49">
        <v>0</v>
      </c>
      <c r="F47" s="49"/>
      <c r="G47" s="59">
        <f t="shared" si="5"/>
        <v>0</v>
      </c>
      <c r="H47" s="79"/>
    </row>
    <row r="48" spans="1:11" ht="16.5" thickBot="1" x14ac:dyDescent="0.3">
      <c r="A48" s="77"/>
      <c r="B48" s="81" t="s">
        <v>96</v>
      </c>
      <c r="C48" s="82"/>
      <c r="D48" s="83"/>
      <c r="E48" s="50">
        <f>SUM(E29:E47)</f>
        <v>48073897</v>
      </c>
      <c r="F48" s="50"/>
      <c r="G48" s="46">
        <f>SUM(G29:G47)</f>
        <v>102230512</v>
      </c>
      <c r="H48" s="80"/>
      <c r="K48" s="91">
        <f>G48+G70+G92+G114+G136</f>
        <v>124187194</v>
      </c>
    </row>
    <row r="49" spans="1:8" x14ac:dyDescent="0.25">
      <c r="A49" s="70" t="s">
        <v>19</v>
      </c>
      <c r="B49" s="71"/>
      <c r="C49" s="71"/>
      <c r="D49" s="71"/>
      <c r="E49" s="85"/>
      <c r="F49" s="85"/>
      <c r="G49" s="85"/>
      <c r="H49" s="72"/>
    </row>
    <row r="50" spans="1:8" x14ac:dyDescent="0.25">
      <c r="A50" s="37"/>
      <c r="B50" s="33">
        <v>71602</v>
      </c>
      <c r="C50" s="33">
        <v>80101</v>
      </c>
      <c r="D50" s="34">
        <v>350001</v>
      </c>
      <c r="E50" s="38"/>
      <c r="F50" s="38">
        <v>0</v>
      </c>
      <c r="G50" s="38"/>
      <c r="H50" s="36"/>
    </row>
    <row r="51" spans="1:8" ht="15.75" thickBot="1" x14ac:dyDescent="0.3">
      <c r="A51" s="73" t="s">
        <v>20</v>
      </c>
      <c r="B51" s="73"/>
      <c r="C51" s="73"/>
      <c r="D51" s="73"/>
      <c r="E51" s="73"/>
      <c r="F51" s="73"/>
      <c r="G51" s="73"/>
      <c r="H51" s="74"/>
    </row>
    <row r="52" spans="1:8" x14ac:dyDescent="0.25">
      <c r="A52" s="75" t="s">
        <v>97</v>
      </c>
      <c r="B52" s="39"/>
      <c r="C52" s="39"/>
      <c r="D52" s="39">
        <v>210101</v>
      </c>
      <c r="E52" s="45">
        <v>0</v>
      </c>
      <c r="F52" s="45">
        <v>0</v>
      </c>
      <c r="G52" s="46">
        <f>E52+F52</f>
        <v>0</v>
      </c>
      <c r="H52" s="78"/>
    </row>
    <row r="53" spans="1:8" x14ac:dyDescent="0.25">
      <c r="A53" s="76"/>
      <c r="B53" s="41"/>
      <c r="C53" s="41"/>
      <c r="D53" s="41">
        <v>210201</v>
      </c>
      <c r="E53" s="47">
        <v>0</v>
      </c>
      <c r="F53" s="47"/>
      <c r="G53" s="59">
        <f t="shared" ref="G53:G69" si="6">E53+F53</f>
        <v>0</v>
      </c>
      <c r="H53" s="79"/>
    </row>
    <row r="54" spans="1:8" x14ac:dyDescent="0.25">
      <c r="A54" s="76"/>
      <c r="B54" s="41"/>
      <c r="C54" s="41"/>
      <c r="D54" s="41">
        <v>210301</v>
      </c>
      <c r="E54" s="47">
        <v>0</v>
      </c>
      <c r="F54" s="47"/>
      <c r="G54" s="59">
        <f t="shared" si="6"/>
        <v>0</v>
      </c>
      <c r="H54" s="79"/>
    </row>
    <row r="55" spans="1:8" x14ac:dyDescent="0.25">
      <c r="A55" s="76"/>
      <c r="B55" s="41"/>
      <c r="C55" s="41"/>
      <c r="D55" s="41">
        <v>210302</v>
      </c>
      <c r="E55" s="47">
        <v>2554050</v>
      </c>
      <c r="F55" s="47">
        <v>0</v>
      </c>
      <c r="G55" s="59">
        <f t="shared" si="6"/>
        <v>2554050</v>
      </c>
      <c r="H55" s="79"/>
    </row>
    <row r="56" spans="1:8" x14ac:dyDescent="0.25">
      <c r="A56" s="76"/>
      <c r="B56" s="41"/>
      <c r="C56" s="41"/>
      <c r="D56" s="41">
        <v>210303</v>
      </c>
      <c r="E56" s="47">
        <v>2755880</v>
      </c>
      <c r="F56" s="47">
        <v>2596900</v>
      </c>
      <c r="G56" s="59">
        <f t="shared" si="6"/>
        <v>5352780</v>
      </c>
      <c r="H56" s="79"/>
    </row>
    <row r="57" spans="1:8" x14ac:dyDescent="0.25">
      <c r="A57" s="76"/>
      <c r="B57" s="41"/>
      <c r="C57" s="41"/>
      <c r="D57" s="41">
        <v>210401</v>
      </c>
      <c r="E57" s="47">
        <v>0</v>
      </c>
      <c r="F57" s="47"/>
      <c r="G57" s="59">
        <f t="shared" si="6"/>
        <v>0</v>
      </c>
      <c r="H57" s="79"/>
    </row>
    <row r="58" spans="1:8" x14ac:dyDescent="0.25">
      <c r="A58" s="76"/>
      <c r="B58" s="41"/>
      <c r="C58" s="41"/>
      <c r="D58" s="41">
        <v>210402</v>
      </c>
      <c r="E58" s="47">
        <v>0</v>
      </c>
      <c r="F58" s="47">
        <v>0</v>
      </c>
      <c r="G58" s="59">
        <f t="shared" si="6"/>
        <v>0</v>
      </c>
      <c r="H58" s="79"/>
    </row>
    <row r="59" spans="1:8" x14ac:dyDescent="0.25">
      <c r="A59" s="76"/>
      <c r="B59" s="41"/>
      <c r="C59" s="41"/>
      <c r="D59" s="41">
        <v>210403</v>
      </c>
      <c r="E59" s="47">
        <v>0</v>
      </c>
      <c r="F59" s="47"/>
      <c r="G59" s="59">
        <f t="shared" si="6"/>
        <v>0</v>
      </c>
      <c r="H59" s="79"/>
    </row>
    <row r="60" spans="1:8" x14ac:dyDescent="0.25">
      <c r="A60" s="76"/>
      <c r="B60" s="41"/>
      <c r="C60" s="41"/>
      <c r="D60" s="41">
        <v>210404</v>
      </c>
      <c r="E60" s="47">
        <v>0</v>
      </c>
      <c r="F60" s="47"/>
      <c r="G60" s="59">
        <f t="shared" si="6"/>
        <v>0</v>
      </c>
      <c r="H60" s="79"/>
    </row>
    <row r="61" spans="1:8" x14ac:dyDescent="0.25">
      <c r="A61" s="76"/>
      <c r="B61" s="41"/>
      <c r="C61" s="41"/>
      <c r="D61" s="41">
        <v>210405</v>
      </c>
      <c r="E61" s="47">
        <v>0</v>
      </c>
      <c r="F61" s="47"/>
      <c r="G61" s="59">
        <f t="shared" si="6"/>
        <v>0</v>
      </c>
      <c r="H61" s="79"/>
    </row>
    <row r="62" spans="1:8" x14ac:dyDescent="0.25">
      <c r="A62" s="76"/>
      <c r="B62" s="41"/>
      <c r="C62" s="41"/>
      <c r="D62" s="41">
        <v>210501</v>
      </c>
      <c r="E62" s="47">
        <v>0</v>
      </c>
      <c r="F62" s="47"/>
      <c r="G62" s="59">
        <f t="shared" si="6"/>
        <v>0</v>
      </c>
      <c r="H62" s="79"/>
    </row>
    <row r="63" spans="1:8" x14ac:dyDescent="0.25">
      <c r="A63" s="76"/>
      <c r="B63" s="41"/>
      <c r="C63" s="41"/>
      <c r="D63" s="42">
        <v>210502</v>
      </c>
      <c r="E63" s="49">
        <v>0</v>
      </c>
      <c r="F63" s="49"/>
      <c r="G63" s="59">
        <f t="shared" si="6"/>
        <v>0</v>
      </c>
      <c r="H63" s="79"/>
    </row>
    <row r="64" spans="1:8" x14ac:dyDescent="0.25">
      <c r="A64" s="76"/>
      <c r="B64" s="41"/>
      <c r="C64" s="41"/>
      <c r="D64" s="42">
        <v>210503</v>
      </c>
      <c r="E64" s="49">
        <v>0</v>
      </c>
      <c r="F64" s="49"/>
      <c r="G64" s="59">
        <f t="shared" si="6"/>
        <v>0</v>
      </c>
      <c r="H64" s="79"/>
    </row>
    <row r="65" spans="1:8" x14ac:dyDescent="0.25">
      <c r="A65" s="76"/>
      <c r="B65" s="41"/>
      <c r="C65" s="41"/>
      <c r="D65" s="42">
        <v>210601</v>
      </c>
      <c r="E65" s="49">
        <v>0</v>
      </c>
      <c r="F65" s="49"/>
      <c r="G65" s="59">
        <f t="shared" si="6"/>
        <v>0</v>
      </c>
      <c r="H65" s="79"/>
    </row>
    <row r="66" spans="1:8" x14ac:dyDescent="0.25">
      <c r="A66" s="76"/>
      <c r="B66" s="41"/>
      <c r="C66" s="41"/>
      <c r="D66" s="42">
        <v>210604</v>
      </c>
      <c r="E66" s="49">
        <v>0</v>
      </c>
      <c r="F66" s="49"/>
      <c r="G66" s="59">
        <f t="shared" si="6"/>
        <v>0</v>
      </c>
      <c r="H66" s="79"/>
    </row>
    <row r="67" spans="1:8" x14ac:dyDescent="0.25">
      <c r="A67" s="76"/>
      <c r="B67" s="41"/>
      <c r="C67" s="41"/>
      <c r="D67" s="42">
        <v>210702</v>
      </c>
      <c r="E67" s="49">
        <v>498000</v>
      </c>
      <c r="F67" s="49">
        <v>202000</v>
      </c>
      <c r="G67" s="59">
        <f t="shared" si="6"/>
        <v>700000</v>
      </c>
      <c r="H67" s="79"/>
    </row>
    <row r="68" spans="1:8" x14ac:dyDescent="0.25">
      <c r="A68" s="76"/>
      <c r="B68" s="41"/>
      <c r="C68" s="41"/>
      <c r="D68" s="42">
        <v>210801</v>
      </c>
      <c r="E68" s="49">
        <v>0</v>
      </c>
      <c r="F68" s="49"/>
      <c r="G68" s="59">
        <f t="shared" si="6"/>
        <v>0</v>
      </c>
      <c r="H68" s="79"/>
    </row>
    <row r="69" spans="1:8" x14ac:dyDescent="0.25">
      <c r="A69" s="76"/>
      <c r="B69" s="41"/>
      <c r="C69" s="41"/>
      <c r="D69" s="42">
        <v>210901</v>
      </c>
      <c r="E69" s="49">
        <v>0</v>
      </c>
      <c r="F69" s="49"/>
      <c r="G69" s="59">
        <f t="shared" si="6"/>
        <v>0</v>
      </c>
      <c r="H69" s="79"/>
    </row>
    <row r="70" spans="1:8" ht="16.5" thickBot="1" x14ac:dyDescent="0.3">
      <c r="A70" s="77"/>
      <c r="B70" s="81" t="s">
        <v>96</v>
      </c>
      <c r="C70" s="82"/>
      <c r="D70" s="83"/>
      <c r="E70" s="50">
        <f>SUM(E52:E69)</f>
        <v>5807930</v>
      </c>
      <c r="F70" s="50"/>
      <c r="G70" s="50">
        <f>SUM(G52:G69)</f>
        <v>8606830</v>
      </c>
      <c r="H70" s="80"/>
    </row>
    <row r="71" spans="1:8" x14ac:dyDescent="0.25">
      <c r="A71" s="70" t="s">
        <v>19</v>
      </c>
      <c r="B71" s="71"/>
      <c r="C71" s="71"/>
      <c r="D71" s="71"/>
      <c r="E71" s="71"/>
      <c r="F71" s="71"/>
      <c r="G71" s="71"/>
      <c r="H71" s="72"/>
    </row>
    <row r="72" spans="1:8" x14ac:dyDescent="0.25">
      <c r="A72" s="37"/>
      <c r="B72" s="33">
        <v>71602</v>
      </c>
      <c r="C72" s="33">
        <v>80101</v>
      </c>
      <c r="D72" s="34">
        <v>350001</v>
      </c>
      <c r="E72" s="38"/>
      <c r="F72" s="38">
        <v>0</v>
      </c>
      <c r="G72" s="38"/>
      <c r="H72" s="36"/>
    </row>
    <row r="73" spans="1:8" ht="15.75" thickBot="1" x14ac:dyDescent="0.3">
      <c r="A73" s="73" t="s">
        <v>20</v>
      </c>
      <c r="B73" s="73"/>
      <c r="C73" s="73"/>
      <c r="D73" s="73"/>
      <c r="E73" s="73"/>
      <c r="F73" s="73"/>
      <c r="G73" s="73"/>
      <c r="H73" s="74"/>
    </row>
    <row r="74" spans="1:8" x14ac:dyDescent="0.25">
      <c r="A74" s="75" t="s">
        <v>11</v>
      </c>
      <c r="B74" s="39"/>
      <c r="C74" s="39"/>
      <c r="D74" s="39">
        <v>210101</v>
      </c>
      <c r="E74" s="45">
        <v>5180000</v>
      </c>
      <c r="F74" s="45">
        <v>0</v>
      </c>
      <c r="G74" s="59">
        <f>E74+F74</f>
        <v>5180000</v>
      </c>
      <c r="H74" s="78" t="s">
        <v>98</v>
      </c>
    </row>
    <row r="75" spans="1:8" x14ac:dyDescent="0.25">
      <c r="A75" s="76"/>
      <c r="B75" s="41"/>
      <c r="C75" s="41"/>
      <c r="D75" s="41">
        <v>210201</v>
      </c>
      <c r="E75" s="47">
        <v>0</v>
      </c>
      <c r="F75" s="47"/>
      <c r="G75" s="59">
        <f t="shared" ref="G75:G91" si="7">E75+F75</f>
        <v>0</v>
      </c>
      <c r="H75" s="79"/>
    </row>
    <row r="76" spans="1:8" x14ac:dyDescent="0.25">
      <c r="A76" s="76"/>
      <c r="B76" s="41"/>
      <c r="C76" s="41"/>
      <c r="D76" s="41">
        <v>210301</v>
      </c>
      <c r="E76" s="47">
        <v>0</v>
      </c>
      <c r="F76" s="47"/>
      <c r="G76" s="59">
        <f t="shared" si="7"/>
        <v>0</v>
      </c>
      <c r="H76" s="79"/>
    </row>
    <row r="77" spans="1:8" x14ac:dyDescent="0.25">
      <c r="A77" s="76"/>
      <c r="B77" s="41"/>
      <c r="C77" s="41"/>
      <c r="D77" s="41">
        <v>210302</v>
      </c>
      <c r="E77" s="47">
        <v>0</v>
      </c>
      <c r="F77" s="47"/>
      <c r="G77" s="59">
        <f t="shared" si="7"/>
        <v>0</v>
      </c>
      <c r="H77" s="79"/>
    </row>
    <row r="78" spans="1:8" x14ac:dyDescent="0.25">
      <c r="A78" s="76"/>
      <c r="B78" s="41"/>
      <c r="C78" s="41"/>
      <c r="D78" s="41">
        <v>210303</v>
      </c>
      <c r="E78" s="47">
        <v>0</v>
      </c>
      <c r="F78" s="47"/>
      <c r="G78" s="59">
        <f t="shared" si="7"/>
        <v>0</v>
      </c>
      <c r="H78" s="79"/>
    </row>
    <row r="79" spans="1:8" x14ac:dyDescent="0.25">
      <c r="A79" s="76"/>
      <c r="B79" s="41"/>
      <c r="C79" s="41"/>
      <c r="D79" s="41">
        <v>210401</v>
      </c>
      <c r="E79" s="47">
        <v>0</v>
      </c>
      <c r="F79" s="47"/>
      <c r="G79" s="59">
        <f t="shared" si="7"/>
        <v>0</v>
      </c>
      <c r="H79" s="79"/>
    </row>
    <row r="80" spans="1:8" x14ac:dyDescent="0.25">
      <c r="A80" s="76"/>
      <c r="B80" s="41"/>
      <c r="C80" s="41"/>
      <c r="D80" s="41">
        <v>210402</v>
      </c>
      <c r="E80" s="47">
        <v>0</v>
      </c>
      <c r="F80" s="47"/>
      <c r="G80" s="59">
        <f t="shared" si="7"/>
        <v>0</v>
      </c>
      <c r="H80" s="79"/>
    </row>
    <row r="81" spans="1:8" x14ac:dyDescent="0.25">
      <c r="A81" s="76"/>
      <c r="B81" s="41"/>
      <c r="C81" s="41"/>
      <c r="D81" s="41">
        <v>210403</v>
      </c>
      <c r="E81" s="47">
        <v>0</v>
      </c>
      <c r="F81" s="47"/>
      <c r="G81" s="59">
        <f t="shared" si="7"/>
        <v>0</v>
      </c>
      <c r="H81" s="79"/>
    </row>
    <row r="82" spans="1:8" x14ac:dyDescent="0.25">
      <c r="A82" s="76"/>
      <c r="B82" s="41"/>
      <c r="C82" s="41"/>
      <c r="D82" s="41">
        <v>210404</v>
      </c>
      <c r="E82" s="47">
        <v>0</v>
      </c>
      <c r="F82" s="47"/>
      <c r="G82" s="59">
        <f t="shared" si="7"/>
        <v>0</v>
      </c>
      <c r="H82" s="79"/>
    </row>
    <row r="83" spans="1:8" x14ac:dyDescent="0.25">
      <c r="A83" s="76"/>
      <c r="B83" s="41"/>
      <c r="C83" s="41"/>
      <c r="D83" s="41">
        <v>210405</v>
      </c>
      <c r="E83" s="47">
        <v>0</v>
      </c>
      <c r="F83" s="47"/>
      <c r="G83" s="59">
        <f t="shared" si="7"/>
        <v>0</v>
      </c>
      <c r="H83" s="79"/>
    </row>
    <row r="84" spans="1:8" x14ac:dyDescent="0.25">
      <c r="A84" s="76"/>
      <c r="B84" s="41"/>
      <c r="C84" s="41"/>
      <c r="D84" s="41">
        <v>210501</v>
      </c>
      <c r="E84" s="47">
        <v>0</v>
      </c>
      <c r="F84" s="47"/>
      <c r="G84" s="59">
        <f t="shared" si="7"/>
        <v>0</v>
      </c>
      <c r="H84" s="79"/>
    </row>
    <row r="85" spans="1:8" x14ac:dyDescent="0.25">
      <c r="A85" s="76"/>
      <c r="B85" s="41"/>
      <c r="C85" s="41"/>
      <c r="D85" s="42">
        <v>210502</v>
      </c>
      <c r="E85" s="49">
        <v>0</v>
      </c>
      <c r="F85" s="49"/>
      <c r="G85" s="59">
        <f t="shared" si="7"/>
        <v>0</v>
      </c>
      <c r="H85" s="79"/>
    </row>
    <row r="86" spans="1:8" x14ac:dyDescent="0.25">
      <c r="A86" s="76"/>
      <c r="B86" s="41"/>
      <c r="C86" s="41"/>
      <c r="D86" s="42">
        <v>210503</v>
      </c>
      <c r="E86" s="49">
        <v>0</v>
      </c>
      <c r="F86" s="49"/>
      <c r="G86" s="59">
        <f t="shared" si="7"/>
        <v>0</v>
      </c>
      <c r="H86" s="79"/>
    </row>
    <row r="87" spans="1:8" x14ac:dyDescent="0.25">
      <c r="A87" s="76"/>
      <c r="B87" s="41"/>
      <c r="C87" s="41"/>
      <c r="D87" s="42">
        <v>210601</v>
      </c>
      <c r="E87" s="49">
        <v>0</v>
      </c>
      <c r="F87" s="49"/>
      <c r="G87" s="59">
        <f t="shared" si="7"/>
        <v>0</v>
      </c>
      <c r="H87" s="79"/>
    </row>
    <row r="88" spans="1:8" x14ac:dyDescent="0.25">
      <c r="A88" s="76"/>
      <c r="B88" s="41"/>
      <c r="C88" s="41"/>
      <c r="D88" s="42">
        <v>210604</v>
      </c>
      <c r="E88" s="49">
        <v>0</v>
      </c>
      <c r="F88" s="49">
        <v>0</v>
      </c>
      <c r="G88" s="59">
        <f t="shared" si="7"/>
        <v>0</v>
      </c>
      <c r="H88" s="79"/>
    </row>
    <row r="89" spans="1:8" x14ac:dyDescent="0.25">
      <c r="A89" s="76"/>
      <c r="B89" s="41"/>
      <c r="C89" s="41"/>
      <c r="D89" s="42">
        <v>210702</v>
      </c>
      <c r="E89" s="49">
        <v>0</v>
      </c>
      <c r="F89" s="49"/>
      <c r="G89" s="59">
        <f t="shared" si="7"/>
        <v>0</v>
      </c>
      <c r="H89" s="79"/>
    </row>
    <row r="90" spans="1:8" x14ac:dyDescent="0.25">
      <c r="A90" s="76"/>
      <c r="B90" s="41"/>
      <c r="C90" s="41"/>
      <c r="D90" s="42">
        <v>210801</v>
      </c>
      <c r="E90" s="49">
        <v>0</v>
      </c>
      <c r="F90" s="49"/>
      <c r="G90" s="59">
        <f t="shared" si="7"/>
        <v>0</v>
      </c>
      <c r="H90" s="79"/>
    </row>
    <row r="91" spans="1:8" x14ac:dyDescent="0.25">
      <c r="A91" s="76"/>
      <c r="B91" s="41"/>
      <c r="C91" s="41"/>
      <c r="D91" s="42">
        <v>210901</v>
      </c>
      <c r="E91" s="49">
        <v>0</v>
      </c>
      <c r="F91" s="49"/>
      <c r="G91" s="59">
        <f t="shared" si="7"/>
        <v>0</v>
      </c>
      <c r="H91" s="84"/>
    </row>
    <row r="92" spans="1:8" ht="16.5" thickBot="1" x14ac:dyDescent="0.3">
      <c r="A92" s="77"/>
      <c r="B92" s="81" t="s">
        <v>96</v>
      </c>
      <c r="C92" s="82"/>
      <c r="D92" s="83"/>
      <c r="E92" s="50">
        <f>SUM(E74:E91)</f>
        <v>5180000</v>
      </c>
      <c r="F92" s="50"/>
      <c r="G92" s="50">
        <f>SUM(G74:G91)</f>
        <v>5180000</v>
      </c>
      <c r="H92" s="51"/>
    </row>
    <row r="93" spans="1:8" x14ac:dyDescent="0.25">
      <c r="A93" s="70" t="s">
        <v>19</v>
      </c>
      <c r="B93" s="71"/>
      <c r="C93" s="71"/>
      <c r="D93" s="71"/>
      <c r="E93" s="71"/>
      <c r="F93" s="71"/>
      <c r="G93" s="71"/>
      <c r="H93" s="72"/>
    </row>
    <row r="94" spans="1:8" x14ac:dyDescent="0.25">
      <c r="A94" s="37"/>
      <c r="B94" s="33">
        <v>71602</v>
      </c>
      <c r="C94" s="33">
        <v>80101</v>
      </c>
      <c r="D94" s="34">
        <v>350001</v>
      </c>
      <c r="E94" s="38"/>
      <c r="F94" s="38">
        <v>0</v>
      </c>
      <c r="G94" s="38"/>
      <c r="H94" s="36"/>
    </row>
    <row r="95" spans="1:8" ht="15.75" thickBot="1" x14ac:dyDescent="0.3">
      <c r="A95" s="73" t="s">
        <v>20</v>
      </c>
      <c r="B95" s="73"/>
      <c r="C95" s="73"/>
      <c r="D95" s="73"/>
      <c r="E95" s="73"/>
      <c r="F95" s="73"/>
      <c r="G95" s="73"/>
      <c r="H95" s="74"/>
    </row>
    <row r="96" spans="1:8" x14ac:dyDescent="0.25">
      <c r="A96" s="75" t="s">
        <v>13</v>
      </c>
      <c r="B96" s="39"/>
      <c r="C96" s="39"/>
      <c r="D96" s="39">
        <v>210101</v>
      </c>
      <c r="E96" s="40">
        <v>0</v>
      </c>
      <c r="F96" s="45"/>
      <c r="G96" s="59">
        <f>E96+F96</f>
        <v>0</v>
      </c>
      <c r="H96" s="78"/>
    </row>
    <row r="97" spans="1:8" x14ac:dyDescent="0.25">
      <c r="A97" s="76"/>
      <c r="B97" s="41"/>
      <c r="C97" s="41"/>
      <c r="D97" s="41">
        <v>210201</v>
      </c>
      <c r="E97" s="44">
        <v>0</v>
      </c>
      <c r="F97" s="47"/>
      <c r="G97" s="59">
        <f t="shared" ref="G97:G113" si="8">E97+F97</f>
        <v>0</v>
      </c>
      <c r="H97" s="79"/>
    </row>
    <row r="98" spans="1:8" x14ac:dyDescent="0.25">
      <c r="A98" s="76"/>
      <c r="B98" s="41"/>
      <c r="C98" s="41"/>
      <c r="D98" s="41">
        <v>210301</v>
      </c>
      <c r="E98" s="44">
        <v>0</v>
      </c>
      <c r="F98" s="47"/>
      <c r="G98" s="59">
        <f t="shared" si="8"/>
        <v>0</v>
      </c>
      <c r="H98" s="79"/>
    </row>
    <row r="99" spans="1:8" x14ac:dyDescent="0.25">
      <c r="A99" s="76"/>
      <c r="B99" s="41"/>
      <c r="C99" s="41"/>
      <c r="D99" s="41">
        <v>210302</v>
      </c>
      <c r="E99" s="44">
        <v>0</v>
      </c>
      <c r="F99" s="47"/>
      <c r="G99" s="59">
        <f t="shared" si="8"/>
        <v>0</v>
      </c>
      <c r="H99" s="79"/>
    </row>
    <row r="100" spans="1:8" x14ac:dyDescent="0.25">
      <c r="A100" s="76"/>
      <c r="B100" s="41"/>
      <c r="C100" s="41"/>
      <c r="D100" s="41">
        <v>210303</v>
      </c>
      <c r="E100" s="44">
        <v>0</v>
      </c>
      <c r="F100" s="47"/>
      <c r="G100" s="59">
        <f t="shared" si="8"/>
        <v>0</v>
      </c>
      <c r="H100" s="79"/>
    </row>
    <row r="101" spans="1:8" x14ac:dyDescent="0.25">
      <c r="A101" s="76"/>
      <c r="B101" s="41"/>
      <c r="C101" s="41"/>
      <c r="D101" s="41">
        <v>210401</v>
      </c>
      <c r="E101" s="44">
        <v>0</v>
      </c>
      <c r="F101" s="47"/>
      <c r="G101" s="59">
        <f t="shared" si="8"/>
        <v>0</v>
      </c>
      <c r="H101" s="79"/>
    </row>
    <row r="102" spans="1:8" x14ac:dyDescent="0.25">
      <c r="A102" s="76"/>
      <c r="B102" s="41"/>
      <c r="C102" s="41"/>
      <c r="D102" s="41">
        <v>210402</v>
      </c>
      <c r="E102" s="44">
        <v>0</v>
      </c>
      <c r="F102" s="47"/>
      <c r="G102" s="59">
        <f t="shared" si="8"/>
        <v>0</v>
      </c>
      <c r="H102" s="79"/>
    </row>
    <row r="103" spans="1:8" x14ac:dyDescent="0.25">
      <c r="A103" s="76"/>
      <c r="B103" s="41"/>
      <c r="C103" s="41"/>
      <c r="D103" s="41">
        <v>210403</v>
      </c>
      <c r="E103" s="44">
        <v>0</v>
      </c>
      <c r="F103" s="47"/>
      <c r="G103" s="59">
        <f t="shared" si="8"/>
        <v>0</v>
      </c>
      <c r="H103" s="79"/>
    </row>
    <row r="104" spans="1:8" x14ac:dyDescent="0.25">
      <c r="A104" s="76"/>
      <c r="B104" s="41"/>
      <c r="C104" s="41"/>
      <c r="D104" s="41">
        <v>210404</v>
      </c>
      <c r="E104" s="44">
        <v>0</v>
      </c>
      <c r="F104" s="47"/>
      <c r="G104" s="59">
        <f t="shared" si="8"/>
        <v>0</v>
      </c>
      <c r="H104" s="79"/>
    </row>
    <row r="105" spans="1:8" x14ac:dyDescent="0.25">
      <c r="A105" s="76"/>
      <c r="B105" s="41"/>
      <c r="C105" s="41"/>
      <c r="D105" s="41">
        <v>210405</v>
      </c>
      <c r="E105" s="44">
        <v>0</v>
      </c>
      <c r="F105" s="47"/>
      <c r="G105" s="59">
        <f t="shared" si="8"/>
        <v>0</v>
      </c>
      <c r="H105" s="79"/>
    </row>
    <row r="106" spans="1:8" x14ac:dyDescent="0.25">
      <c r="A106" s="76"/>
      <c r="B106" s="41"/>
      <c r="C106" s="41"/>
      <c r="D106" s="41">
        <v>210501</v>
      </c>
      <c r="E106" s="44">
        <v>0</v>
      </c>
      <c r="F106" s="47">
        <v>0</v>
      </c>
      <c r="G106" s="59">
        <f t="shared" si="8"/>
        <v>0</v>
      </c>
      <c r="H106" s="79"/>
    </row>
    <row r="107" spans="1:8" x14ac:dyDescent="0.25">
      <c r="A107" s="76"/>
      <c r="B107" s="41"/>
      <c r="C107" s="41"/>
      <c r="D107" s="42">
        <v>210502</v>
      </c>
      <c r="E107" s="48">
        <v>0</v>
      </c>
      <c r="F107" s="49"/>
      <c r="G107" s="59">
        <f t="shared" si="8"/>
        <v>0</v>
      </c>
      <c r="H107" s="79"/>
    </row>
    <row r="108" spans="1:8" x14ac:dyDescent="0.25">
      <c r="A108" s="76"/>
      <c r="B108" s="41"/>
      <c r="C108" s="41"/>
      <c r="D108" s="42">
        <v>210503</v>
      </c>
      <c r="E108" s="48">
        <v>0</v>
      </c>
      <c r="F108" s="49"/>
      <c r="G108" s="59">
        <f t="shared" si="8"/>
        <v>0</v>
      </c>
      <c r="H108" s="79"/>
    </row>
    <row r="109" spans="1:8" x14ac:dyDescent="0.25">
      <c r="A109" s="76"/>
      <c r="B109" s="41"/>
      <c r="C109" s="41"/>
      <c r="D109" s="42">
        <v>210601</v>
      </c>
      <c r="E109" s="48">
        <v>0</v>
      </c>
      <c r="F109" s="49"/>
      <c r="G109" s="59">
        <f t="shared" si="8"/>
        <v>0</v>
      </c>
      <c r="H109" s="79"/>
    </row>
    <row r="110" spans="1:8" x14ac:dyDescent="0.25">
      <c r="A110" s="76"/>
      <c r="B110" s="41"/>
      <c r="C110" s="41"/>
      <c r="D110" s="42">
        <v>210604</v>
      </c>
      <c r="E110" s="48">
        <v>0</v>
      </c>
      <c r="F110" s="49"/>
      <c r="G110" s="59">
        <f t="shared" si="8"/>
        <v>0</v>
      </c>
      <c r="H110" s="79"/>
    </row>
    <row r="111" spans="1:8" x14ac:dyDescent="0.25">
      <c r="A111" s="76"/>
      <c r="B111" s="41"/>
      <c r="C111" s="41"/>
      <c r="D111" s="42">
        <v>210702</v>
      </c>
      <c r="E111" s="48">
        <v>0</v>
      </c>
      <c r="F111" s="49"/>
      <c r="G111" s="59">
        <f t="shared" si="8"/>
        <v>0</v>
      </c>
      <c r="H111" s="79"/>
    </row>
    <row r="112" spans="1:8" x14ac:dyDescent="0.25">
      <c r="A112" s="76"/>
      <c r="B112" s="41"/>
      <c r="C112" s="41"/>
      <c r="D112" s="42">
        <v>210801</v>
      </c>
      <c r="E112" s="48">
        <v>0</v>
      </c>
      <c r="F112" s="49"/>
      <c r="G112" s="59">
        <f t="shared" si="8"/>
        <v>0</v>
      </c>
      <c r="H112" s="79"/>
    </row>
    <row r="113" spans="1:8" x14ac:dyDescent="0.25">
      <c r="A113" s="76"/>
      <c r="B113" s="41"/>
      <c r="C113" s="41"/>
      <c r="D113" s="42">
        <v>210901</v>
      </c>
      <c r="E113" s="48">
        <v>0</v>
      </c>
      <c r="F113" s="49"/>
      <c r="G113" s="59">
        <f t="shared" si="8"/>
        <v>0</v>
      </c>
      <c r="H113" s="84"/>
    </row>
    <row r="114" spans="1:8" ht="16.5" thickBot="1" x14ac:dyDescent="0.3">
      <c r="A114" s="77"/>
      <c r="B114" s="81" t="s">
        <v>96</v>
      </c>
      <c r="C114" s="82"/>
      <c r="D114" s="83"/>
      <c r="E114" s="50">
        <v>0</v>
      </c>
      <c r="F114" s="50">
        <v>0</v>
      </c>
      <c r="G114" s="50">
        <v>0</v>
      </c>
      <c r="H114" s="51"/>
    </row>
    <row r="115" spans="1:8" x14ac:dyDescent="0.25">
      <c r="A115" s="70" t="s">
        <v>19</v>
      </c>
      <c r="B115" s="71"/>
      <c r="C115" s="71"/>
      <c r="D115" s="71"/>
      <c r="E115" s="71"/>
      <c r="F115" s="71"/>
      <c r="G115" s="71"/>
      <c r="H115" s="72"/>
    </row>
    <row r="116" spans="1:8" x14ac:dyDescent="0.25">
      <c r="A116" s="37"/>
      <c r="B116" s="33">
        <v>71602</v>
      </c>
      <c r="C116" s="33">
        <v>80101</v>
      </c>
      <c r="D116" s="34">
        <v>350001</v>
      </c>
      <c r="E116" s="38"/>
      <c r="F116" s="38">
        <v>0</v>
      </c>
      <c r="G116" s="38"/>
      <c r="H116" s="36"/>
    </row>
    <row r="117" spans="1:8" ht="15.75" thickBot="1" x14ac:dyDescent="0.3">
      <c r="A117" s="73" t="s">
        <v>20</v>
      </c>
      <c r="B117" s="73"/>
      <c r="C117" s="73"/>
      <c r="D117" s="73"/>
      <c r="E117" s="73"/>
      <c r="F117" s="73"/>
      <c r="G117" s="73"/>
      <c r="H117" s="74"/>
    </row>
    <row r="118" spans="1:8" x14ac:dyDescent="0.25">
      <c r="A118" s="75" t="s">
        <v>14</v>
      </c>
      <c r="B118" s="39"/>
      <c r="C118" s="39"/>
      <c r="D118" s="39">
        <v>210101</v>
      </c>
      <c r="E118" s="45">
        <v>0</v>
      </c>
      <c r="F118" s="45"/>
      <c r="G118" s="59">
        <f>E118+F118</f>
        <v>0</v>
      </c>
      <c r="H118" s="78"/>
    </row>
    <row r="119" spans="1:8" x14ac:dyDescent="0.25">
      <c r="A119" s="76"/>
      <c r="B119" s="41"/>
      <c r="C119" s="41"/>
      <c r="D119" s="41">
        <v>210201</v>
      </c>
      <c r="E119" s="47">
        <v>0</v>
      </c>
      <c r="F119" s="47"/>
      <c r="G119" s="59">
        <f t="shared" ref="G119:G135" si="9">E119+F119</f>
        <v>0</v>
      </c>
      <c r="H119" s="79"/>
    </row>
    <row r="120" spans="1:8" x14ac:dyDescent="0.25">
      <c r="A120" s="76"/>
      <c r="B120" s="41"/>
      <c r="C120" s="41"/>
      <c r="D120" s="41">
        <v>210301</v>
      </c>
      <c r="E120" s="47">
        <v>0</v>
      </c>
      <c r="F120" s="47"/>
      <c r="G120" s="59">
        <f t="shared" si="9"/>
        <v>0</v>
      </c>
      <c r="H120" s="79"/>
    </row>
    <row r="121" spans="1:8" x14ac:dyDescent="0.25">
      <c r="A121" s="76"/>
      <c r="B121" s="41"/>
      <c r="C121" s="41"/>
      <c r="D121" s="41">
        <v>210302</v>
      </c>
      <c r="E121" s="47">
        <v>6358121</v>
      </c>
      <c r="F121" s="47">
        <v>1811731</v>
      </c>
      <c r="G121" s="59">
        <f t="shared" si="9"/>
        <v>8169852</v>
      </c>
      <c r="H121" s="79"/>
    </row>
    <row r="122" spans="1:8" x14ac:dyDescent="0.25">
      <c r="A122" s="76"/>
      <c r="B122" s="41"/>
      <c r="C122" s="41"/>
      <c r="D122" s="41">
        <v>210303</v>
      </c>
      <c r="E122" s="47">
        <v>0</v>
      </c>
      <c r="F122" s="47">
        <v>0</v>
      </c>
      <c r="G122" s="59">
        <f t="shared" si="9"/>
        <v>0</v>
      </c>
      <c r="H122" s="79"/>
    </row>
    <row r="123" spans="1:8" x14ac:dyDescent="0.25">
      <c r="A123" s="76"/>
      <c r="B123" s="41"/>
      <c r="C123" s="41"/>
      <c r="D123" s="41">
        <v>210401</v>
      </c>
      <c r="E123" s="47">
        <v>0</v>
      </c>
      <c r="F123" s="47"/>
      <c r="G123" s="59">
        <f t="shared" si="9"/>
        <v>0</v>
      </c>
      <c r="H123" s="79"/>
    </row>
    <row r="124" spans="1:8" x14ac:dyDescent="0.25">
      <c r="A124" s="76"/>
      <c r="B124" s="41"/>
      <c r="C124" s="41"/>
      <c r="D124" s="41">
        <v>210402</v>
      </c>
      <c r="E124" s="47">
        <v>0</v>
      </c>
      <c r="F124" s="47">
        <v>0</v>
      </c>
      <c r="G124" s="59">
        <f t="shared" si="9"/>
        <v>0</v>
      </c>
      <c r="H124" s="79"/>
    </row>
    <row r="125" spans="1:8" x14ac:dyDescent="0.25">
      <c r="A125" s="76"/>
      <c r="B125" s="41"/>
      <c r="C125" s="41"/>
      <c r="D125" s="41">
        <v>210403</v>
      </c>
      <c r="E125" s="47">
        <v>0</v>
      </c>
      <c r="F125" s="47"/>
      <c r="G125" s="59">
        <f t="shared" si="9"/>
        <v>0</v>
      </c>
      <c r="H125" s="79"/>
    </row>
    <row r="126" spans="1:8" x14ac:dyDescent="0.25">
      <c r="A126" s="76"/>
      <c r="B126" s="41"/>
      <c r="C126" s="41"/>
      <c r="D126" s="41">
        <v>210404</v>
      </c>
      <c r="E126" s="47">
        <v>0</v>
      </c>
      <c r="F126" s="47"/>
      <c r="G126" s="59">
        <f t="shared" si="9"/>
        <v>0</v>
      </c>
      <c r="H126" s="79"/>
    </row>
    <row r="127" spans="1:8" x14ac:dyDescent="0.25">
      <c r="A127" s="76"/>
      <c r="B127" s="41"/>
      <c r="C127" s="41"/>
      <c r="D127" s="41">
        <v>210405</v>
      </c>
      <c r="E127" s="47">
        <v>0</v>
      </c>
      <c r="F127" s="47"/>
      <c r="G127" s="59">
        <f t="shared" si="9"/>
        <v>0</v>
      </c>
      <c r="H127" s="79"/>
    </row>
    <row r="128" spans="1:8" x14ac:dyDescent="0.25">
      <c r="A128" s="76"/>
      <c r="B128" s="41"/>
      <c r="C128" s="41"/>
      <c r="D128" s="41">
        <v>210501</v>
      </c>
      <c r="E128" s="47">
        <v>0</v>
      </c>
      <c r="F128" s="47"/>
      <c r="G128" s="59">
        <f t="shared" si="9"/>
        <v>0</v>
      </c>
      <c r="H128" s="79"/>
    </row>
    <row r="129" spans="1:8" x14ac:dyDescent="0.25">
      <c r="A129" s="76"/>
      <c r="B129" s="41"/>
      <c r="C129" s="41"/>
      <c r="D129" s="42">
        <v>210502</v>
      </c>
      <c r="E129" s="49">
        <v>0</v>
      </c>
      <c r="F129" s="49"/>
      <c r="G129" s="59">
        <f t="shared" si="9"/>
        <v>0</v>
      </c>
      <c r="H129" s="79"/>
    </row>
    <row r="130" spans="1:8" x14ac:dyDescent="0.25">
      <c r="A130" s="76"/>
      <c r="B130" s="41"/>
      <c r="C130" s="41"/>
      <c r="D130" s="42">
        <v>210503</v>
      </c>
      <c r="E130" s="49">
        <v>0</v>
      </c>
      <c r="F130" s="49"/>
      <c r="G130" s="59">
        <f t="shared" si="9"/>
        <v>0</v>
      </c>
      <c r="H130" s="79"/>
    </row>
    <row r="131" spans="1:8" x14ac:dyDescent="0.25">
      <c r="A131" s="76"/>
      <c r="B131" s="41"/>
      <c r="C131" s="41"/>
      <c r="D131" s="42">
        <v>210601</v>
      </c>
      <c r="E131" s="49">
        <v>0</v>
      </c>
      <c r="F131" s="49"/>
      <c r="G131" s="59">
        <f t="shared" si="9"/>
        <v>0</v>
      </c>
      <c r="H131" s="79"/>
    </row>
    <row r="132" spans="1:8" x14ac:dyDescent="0.25">
      <c r="A132" s="76"/>
      <c r="B132" s="41"/>
      <c r="C132" s="41"/>
      <c r="D132" s="42">
        <v>210604</v>
      </c>
      <c r="E132" s="49">
        <v>0</v>
      </c>
      <c r="F132" s="49"/>
      <c r="G132" s="59">
        <f t="shared" si="9"/>
        <v>0</v>
      </c>
      <c r="H132" s="79"/>
    </row>
    <row r="133" spans="1:8" x14ac:dyDescent="0.25">
      <c r="A133" s="76"/>
      <c r="B133" s="41"/>
      <c r="C133" s="41"/>
      <c r="D133" s="42">
        <v>210702</v>
      </c>
      <c r="E133" s="49">
        <v>0</v>
      </c>
      <c r="F133" s="49"/>
      <c r="G133" s="59">
        <f t="shared" si="9"/>
        <v>0</v>
      </c>
      <c r="H133" s="79"/>
    </row>
    <row r="134" spans="1:8" x14ac:dyDescent="0.25">
      <c r="A134" s="76"/>
      <c r="B134" s="41"/>
      <c r="C134" s="41"/>
      <c r="D134" s="42">
        <v>210801</v>
      </c>
      <c r="E134" s="49">
        <v>0</v>
      </c>
      <c r="F134" s="49"/>
      <c r="G134" s="59">
        <f t="shared" si="9"/>
        <v>0</v>
      </c>
      <c r="H134" s="79"/>
    </row>
    <row r="135" spans="1:8" x14ac:dyDescent="0.25">
      <c r="A135" s="76"/>
      <c r="B135" s="41"/>
      <c r="C135" s="41"/>
      <c r="D135" s="42">
        <v>210901</v>
      </c>
      <c r="E135" s="49">
        <v>0</v>
      </c>
      <c r="F135" s="49"/>
      <c r="G135" s="59">
        <f t="shared" si="9"/>
        <v>0</v>
      </c>
      <c r="H135" s="79"/>
    </row>
    <row r="136" spans="1:8" ht="16.5" thickBot="1" x14ac:dyDescent="0.3">
      <c r="A136" s="77"/>
      <c r="B136" s="81" t="s">
        <v>96</v>
      </c>
      <c r="C136" s="82"/>
      <c r="D136" s="83"/>
      <c r="E136" s="50">
        <f>SUM(E118:E135)</f>
        <v>6358121</v>
      </c>
      <c r="F136" s="60">
        <f>SUM(F118:F135)</f>
        <v>1811731</v>
      </c>
      <c r="G136" s="50">
        <f>SUM(G118:G135)</f>
        <v>8169852</v>
      </c>
      <c r="H136" s="80"/>
    </row>
    <row r="137" spans="1:8" x14ac:dyDescent="0.25">
      <c r="A137" s="27"/>
      <c r="B137" s="27"/>
      <c r="C137" s="28"/>
      <c r="D137" s="28"/>
      <c r="E137" s="29" t="s">
        <v>83</v>
      </c>
      <c r="F137" s="30"/>
      <c r="G137" s="28"/>
      <c r="H137" s="27"/>
    </row>
    <row r="138" spans="1:8" x14ac:dyDescent="0.25">
      <c r="A138" s="27"/>
      <c r="B138" s="27"/>
      <c r="C138" s="52" t="s">
        <v>99</v>
      </c>
      <c r="D138" s="52"/>
      <c r="E138" s="52"/>
      <c r="F138" s="52"/>
      <c r="G138" s="52"/>
      <c r="H138" s="27"/>
    </row>
    <row r="139" spans="1:8" x14ac:dyDescent="0.25">
      <c r="A139" s="27"/>
      <c r="B139" s="27"/>
      <c r="C139" s="52" t="s">
        <v>100</v>
      </c>
      <c r="D139" s="52"/>
      <c r="E139" s="52"/>
      <c r="F139" s="52"/>
      <c r="G139" s="52"/>
      <c r="H139" s="27"/>
    </row>
  </sheetData>
  <mergeCells count="31">
    <mergeCell ref="A49:H49"/>
    <mergeCell ref="A1:G1"/>
    <mergeCell ref="A3:H3"/>
    <mergeCell ref="A5:H5"/>
    <mergeCell ref="A6:A25"/>
    <mergeCell ref="H6:H25"/>
    <mergeCell ref="B25:D25"/>
    <mergeCell ref="A26:H26"/>
    <mergeCell ref="A28:H28"/>
    <mergeCell ref="A29:A48"/>
    <mergeCell ref="H29:H48"/>
    <mergeCell ref="B48:D48"/>
    <mergeCell ref="A96:A114"/>
    <mergeCell ref="H96:H113"/>
    <mergeCell ref="B114:D114"/>
    <mergeCell ref="A51:H51"/>
    <mergeCell ref="A52:A70"/>
    <mergeCell ref="H52:H70"/>
    <mergeCell ref="B70:D70"/>
    <mergeCell ref="A71:H71"/>
    <mergeCell ref="A73:H73"/>
    <mergeCell ref="A74:A92"/>
    <mergeCell ref="H74:H91"/>
    <mergeCell ref="B92:D92"/>
    <mergeCell ref="A93:H93"/>
    <mergeCell ref="A95:H95"/>
    <mergeCell ref="A115:H115"/>
    <mergeCell ref="A117:H117"/>
    <mergeCell ref="A118:A136"/>
    <mergeCell ref="H118:H136"/>
    <mergeCell ref="B136:D136"/>
  </mergeCells>
  <pageMargins left="0.2" right="0" top="0.5" bottom="0" header="0.3" footer="0.3"/>
  <pageSetup scale="8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Sheet2!Print_Area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2019-05-03T02:43:10Z</cp:lastPrinted>
  <dcterms:created xsi:type="dcterms:W3CDTF">2019-05-02T01:40:32Z</dcterms:created>
  <dcterms:modified xsi:type="dcterms:W3CDTF">2019-05-03T06:52:33Z</dcterms:modified>
</cp:coreProperties>
</file>